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Ks1X7o03YWnieXBIW7RfEnJTw6SvJ0H5jY+bwsTb93DMPeVS0jdBX6pxJ5NtQQqycXBSPHI5qE8fKOHXgNeLUw==" workbookSaltValue="mP5gJtF5lPD4ww9J4Uyx/w==" workbookSpinCount="100000" lockStructure="1"/>
  <bookViews>
    <workbookView xWindow="0" yWindow="0" windowWidth="20490" windowHeight="846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MA51" i="4"/>
  <c r="IT76" i="4"/>
  <c r="CS51" i="4"/>
  <c r="HJ30" i="4"/>
  <c r="CS30" i="4"/>
  <c r="BZ76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BG51" i="4"/>
  <c r="BG30" i="4"/>
  <c r="LE76" i="4"/>
  <c r="KO30" i="4"/>
  <c r="HP76" i="4"/>
  <c r="AV76" i="4"/>
  <c r="KO51" i="4"/>
  <c r="FX30" i="4"/>
  <c r="FX51" i="4"/>
  <c r="JV30" i="4"/>
  <c r="HA76" i="4"/>
  <c r="AN51" i="4"/>
  <c r="FE30" i="4"/>
  <c r="AG76" i="4"/>
  <c r="FE51" i="4"/>
  <c r="AN30" i="4"/>
  <c r="JV51" i="4"/>
  <c r="KP76" i="4"/>
  <c r="R76" i="4"/>
  <c r="KA76" i="4"/>
  <c r="EL51" i="4"/>
  <c r="JC30" i="4"/>
  <c r="U30" i="4"/>
  <c r="GL76" i="4"/>
  <c r="U51" i="4"/>
  <c r="EL30" i="4"/>
  <c r="JC51" i="4"/>
</calcChain>
</file>

<file path=xl/sharedStrings.xml><?xml version="1.0" encoding="utf-8"?>
<sst xmlns="http://schemas.openxmlformats.org/spreadsheetml/2006/main" count="278" uniqueCount="128">
  <si>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</si>
  <si>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</si>
  <si>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</si>
  <si>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</si>
  <si>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</si>
  <si>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</si>
  <si>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</si>
  <si>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</si>
  <si>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</si>
  <si>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</si>
  <si>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</si>
  <si>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</si>
  <si>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</si>
  <si>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</si>
  <si>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</si>
  <si>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</si>
  <si>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</si>
  <si>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</si>
  <si>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</si>
  <si>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</si>
  <si>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</si>
  <si>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</si>
  <si>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</si>
  <si>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</si>
  <si>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</si>
  <si>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</si>
  <si>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</si>
  <si>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</si>
  <si>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</si>
  <si>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</si>
  <si>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</si>
  <si>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</si>
  <si>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</si>
  <si>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</si>
  <si>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</si>
  <si>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</si>
  <si>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</si>
  <si>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</si>
  <si>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</si>
  <si>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</si>
  <si>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</si>
  <si>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</si>
  <si>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</si>
  <si>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</si>
  <si>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</si>
  <si>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</si>
  <si>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</si>
  <si>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</si>
  <si>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</si>
  <si>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</si>
  <si>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</si>
  <si>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</si>
  <si>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</si>
  <si>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</si>
  <si>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</si>
  <si>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</si>
  <si>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</si>
  <si>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</si>
  <si>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</si>
  <si>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</si>
  <si>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</si>
  <si>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</si>
  <si>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</si>
  <si>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</si>
  <si>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</si>
  <si>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</si>
  <si>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</si>
  <si>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</si>
  <si>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</si>
  <si>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</si>
  <si>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</si>
  <si>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</si>
  <si>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</si>
  <si>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</si>
  <si>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</si>
  <si>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</si>
  <si>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</si>
  <si>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</si>
  <si>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</si>
  <si>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</si>
  <si>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</si>
  <si>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</si>
  <si>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</si>
  <si>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</si>
  <si>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</si>
  <si>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</si>
  <si>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</si>
  <si>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</si>
  <si>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</si>
  <si>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</si>
  <si>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</si>
  <si>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</si>
  <si>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</si>
  <si>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</si>
  <si>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</si>
  <si>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</si>
  <si>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</si>
  <si>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</si>
  <si>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</si>
  <si>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</si>
  <si>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</si>
  <si>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</si>
  <si>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</si>
  <si>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</si>
  <si>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</si>
  <si>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</si>
  <si>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島根県　益田市</t>
  </si>
  <si>
    <t>益田駅前駐車場</t>
  </si>
  <si>
    <t>法非適用</t>
  </si>
  <si>
    <t>駐車場整備事業</t>
  </si>
  <si>
    <t>-</t>
  </si>
  <si>
    <t>Ａ１Ｂ１</t>
  </si>
  <si>
    <t>非設置</t>
  </si>
  <si>
    <t>該当数値なし</t>
  </si>
  <si>
    <t>都市計画駐車場</t>
  </si>
  <si>
    <t>立体式</t>
  </si>
  <si>
    <t>駅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</si>
  <si>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</si>
  <si>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</si>
  <si>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</si>
  <si>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</si>
  <si>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</si>
  <si>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</si>
  <si>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</si>
  <si>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益田市の駐車場事業は、供用開始後10年以上が経過していることもあり、日頃から定期的な保守点検を実施している。今後、計画的に施設の更新が必要である。</t>
    <phoneticPr fontId="5"/>
  </si>
  <si>
    <t>　益田市の駐車場事業は、益田駅前及びホテル、飲食店等が立地していることから駐車場及び駐輪場において、安定した利用がある。近隣に大型駐車場がないことから、需要が高く稼働率が高い。</t>
    <rPh sb="22" eb="24">
      <t>インショク</t>
    </rPh>
    <rPh sb="24" eb="25">
      <t>テン</t>
    </rPh>
    <rPh sb="25" eb="26">
      <t>ナド</t>
    </rPh>
    <phoneticPr fontId="5"/>
  </si>
  <si>
    <t>　益田市の駐車場事業は、利用が多く比較的安定した経営が続いているが、施設の老朽化が徐々に進んでおり、今後、大規模修繕の必要性が生じることが予想される。経営戦略を策定し、計画に準じて施設の更新を行っていく必要がある。</t>
    <rPh sb="17" eb="20">
      <t>ヒカクテキ</t>
    </rPh>
    <rPh sb="50" eb="52">
      <t>コンゴ</t>
    </rPh>
    <rPh sb="59" eb="62">
      <t>ヒツヨウセイ</t>
    </rPh>
    <rPh sb="63" eb="64">
      <t>ショウ</t>
    </rPh>
    <phoneticPr fontId="5"/>
  </si>
  <si>
    <t>　益田市の駐車場事業の経営については、一般会計からの繰入金もなく、駐車場等の料金収入から成り立っている。類似団体と比較すると「収益的収支比率」は下回っているが、100％以上を示しており、収益は概ね良好である。
　「売上高ＧＯＰ比率」が、年々下降傾向にある。また「ＥＢＩＴＤＡ」も類似団体と比較すると平均値を大きく下回っているが、近隣施設との競合等により、料金改定は現時点では難しい。これらの２つの指標が低いため、民間譲渡までの検討には至らない。</t>
    <rPh sb="118" eb="120">
      <t>ネンネン</t>
    </rPh>
    <rPh sb="120" eb="122">
      <t>カコウ</t>
    </rPh>
    <rPh sb="153" eb="154">
      <t>オオ</t>
    </rPh>
    <rPh sb="198" eb="200">
      <t>シヒョウ</t>
    </rPh>
    <rPh sb="217" eb="218">
      <t>イタ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</si>
</sst>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141.1</c:v>
                </c:pt>
                <c:pt idx="1">
                  <c:v>125.6</c:v>
                </c:pt>
                <c:pt idx="2">
                  <c:v>135.69999999999999</c:v>
                </c:pt>
                <c:pt idx="3">
                  <c:v>135</c:v>
                </c:pt>
                <c:pt idx="4">
                  <c:v>123.1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03-4FA9-83EF-3F02C632B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205504"/>
        <c:axId val="91151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172.3</c:v>
                </c:pt>
                <c:pt idx="1">
                  <c:v>218.5</c:v>
                </c:pt>
                <c:pt idx="2">
                  <c:v>151.19999999999999</c:v>
                </c:pt>
                <c:pt idx="3">
                  <c:v>212.4</c:v>
                </c:pt>
                <c:pt idx="4">
                  <c:v>241.8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003-4FA9-83EF-3F02C632B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205504"/>
        <c:axId val="91151104"/>
      </c:lineChart>
      <c:dateAx>
        <c:axId val="149205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151104"/>
        <c:crosses val="autoZero"/>
        <c:auto val="1"/>
        <c:lblOffset val="100"/>
        <c:baseTimeUnit val="years"/>
      </c:dateAx>
      <c:valAx>
        <c:axId val="91151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92055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76-4EAA-87D6-4C0FDD878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207552"/>
        <c:axId val="147892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254</c:v>
                </c:pt>
                <c:pt idx="1">
                  <c:v>280</c:v>
                </c:pt>
                <c:pt idx="2">
                  <c:v>239.6</c:v>
                </c:pt>
                <c:pt idx="3">
                  <c:v>224.1</c:v>
                </c:pt>
                <c:pt idx="4">
                  <c:v>155.19999999999999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376-4EAA-87D6-4C0FDD878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207552"/>
        <c:axId val="147892480"/>
      </c:lineChart>
      <c:dateAx>
        <c:axId val="149207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892480"/>
        <c:crosses val="autoZero"/>
        <c:auto val="1"/>
        <c:lblOffset val="100"/>
        <c:baseTimeUnit val="years"/>
      </c:dateAx>
      <c:valAx>
        <c:axId val="147892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92075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3B-4FA7-84C1-B1E0B2FF7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188032"/>
        <c:axId val="14789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3B-4FA7-84C1-B1E0B2FF7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188032"/>
        <c:axId val="147894208"/>
      </c:lineChart>
      <c:dateAx>
        <c:axId val="150188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894208"/>
        <c:crosses val="autoZero"/>
        <c:auto val="1"/>
        <c:lblOffset val="100"/>
        <c:baseTimeUnit val="years"/>
      </c:dateAx>
      <c:valAx>
        <c:axId val="14789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50188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DE-492D-824B-A2F018765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189568"/>
        <c:axId val="14789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3DE-492D-824B-A2F018765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189568"/>
        <c:axId val="147896512"/>
      </c:lineChart>
      <c:dateAx>
        <c:axId val="150189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896512"/>
        <c:crosses val="autoZero"/>
        <c:auto val="1"/>
        <c:lblOffset val="100"/>
        <c:baseTimeUnit val="years"/>
      </c:dateAx>
      <c:valAx>
        <c:axId val="14789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501895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F-461D-9FCD-9262BAEAA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191616"/>
        <c:axId val="150619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5.7</c:v>
                </c:pt>
                <c:pt idx="1">
                  <c:v>4.7</c:v>
                </c:pt>
                <c:pt idx="2">
                  <c:v>4</c:v>
                </c:pt>
                <c:pt idx="3">
                  <c:v>2.4</c:v>
                </c:pt>
                <c:pt idx="4">
                  <c:v>2.2999999999999998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7F-461D-9FCD-9262BAEAA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191616"/>
        <c:axId val="150619264"/>
      </c:lineChart>
      <c:dateAx>
        <c:axId val="150191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619264"/>
        <c:crosses val="autoZero"/>
        <c:auto val="1"/>
        <c:lblOffset val="100"/>
        <c:baseTimeUnit val="years"/>
      </c:dateAx>
      <c:valAx>
        <c:axId val="150619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50191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A4-4BA7-BB17-E4B261B95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574080"/>
        <c:axId val="150621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46</c:v>
                </c:pt>
                <c:pt idx="2">
                  <c:v>39</c:v>
                </c:pt>
                <c:pt idx="3">
                  <c:v>25</c:v>
                </c:pt>
                <c:pt idx="4">
                  <c:v>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AA4-4BA7-BB17-E4B261B95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574080"/>
        <c:axId val="150621568"/>
      </c:lineChart>
      <c:dateAx>
        <c:axId val="150574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621568"/>
        <c:crosses val="autoZero"/>
        <c:auto val="1"/>
        <c:lblOffset val="100"/>
        <c:baseTimeUnit val="years"/>
      </c:dateAx>
      <c:valAx>
        <c:axId val="150621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505740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316</c:v>
                </c:pt>
                <c:pt idx="1">
                  <c:v>310</c:v>
                </c:pt>
                <c:pt idx="2">
                  <c:v>295.7</c:v>
                </c:pt>
                <c:pt idx="3">
                  <c:v>273.2</c:v>
                </c:pt>
                <c:pt idx="4">
                  <c:v>269.7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20-4842-82DB-1F39B4192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575104"/>
        <c:axId val="150623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136.69999999999999</c:v>
                </c:pt>
                <c:pt idx="1">
                  <c:v>138.9</c:v>
                </c:pt>
                <c:pt idx="2">
                  <c:v>139.69999999999999</c:v>
                </c:pt>
                <c:pt idx="3">
                  <c:v>139.30000000000001</c:v>
                </c:pt>
                <c:pt idx="4">
                  <c:v>136.30000000000001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720-4842-82DB-1F39B4192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575104"/>
        <c:axId val="150623872"/>
      </c:lineChart>
      <c:dateAx>
        <c:axId val="150575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623872"/>
        <c:crosses val="autoZero"/>
        <c:auto val="1"/>
        <c:lblOffset val="100"/>
        <c:baseTimeUnit val="years"/>
      </c:dateAx>
      <c:valAx>
        <c:axId val="150623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505751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21.5</c:v>
                </c:pt>
                <c:pt idx="1">
                  <c:v>20.3</c:v>
                </c:pt>
                <c:pt idx="2">
                  <c:v>26.3</c:v>
                </c:pt>
                <c:pt idx="3">
                  <c:v>25.6</c:v>
                </c:pt>
                <c:pt idx="4">
                  <c:v>18.7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AA-4108-9F0C-1C6E43C05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576640"/>
        <c:axId val="150355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33.6</c:v>
                </c:pt>
                <c:pt idx="1">
                  <c:v>33.200000000000003</c:v>
                </c:pt>
                <c:pt idx="2">
                  <c:v>29.6</c:v>
                </c:pt>
                <c:pt idx="3">
                  <c:v>29.2</c:v>
                </c:pt>
                <c:pt idx="4">
                  <c:v>30.4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AA-4108-9F0C-1C6E43C05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576640"/>
        <c:axId val="150355968"/>
      </c:lineChart>
      <c:dateAx>
        <c:axId val="150576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355968"/>
        <c:crosses val="autoZero"/>
        <c:auto val="1"/>
        <c:lblOffset val="100"/>
        <c:baseTimeUnit val="years"/>
      </c:dateAx>
      <c:valAx>
        <c:axId val="150355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50576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7450</c:v>
                </c:pt>
                <c:pt idx="1">
                  <c:v>4718</c:v>
                </c:pt>
                <c:pt idx="2">
                  <c:v>6032</c:v>
                </c:pt>
                <c:pt idx="3">
                  <c:v>6081</c:v>
                </c:pt>
                <c:pt idx="4">
                  <c:v>4449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46-4267-A540-BFD1717C3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163008"/>
        <c:axId val="150358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44860</c:v>
                </c:pt>
                <c:pt idx="1">
                  <c:v>37496</c:v>
                </c:pt>
                <c:pt idx="2">
                  <c:v>31888</c:v>
                </c:pt>
                <c:pt idx="3">
                  <c:v>13314</c:v>
                </c:pt>
                <c:pt idx="4">
                  <c:v>23300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46-4267-A540-BFD1717C3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63008"/>
        <c:axId val="150358272"/>
      </c:lineChart>
      <c:dateAx>
        <c:axId val="149163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358272"/>
        <c:crosses val="autoZero"/>
        <c:auto val="1"/>
        <c:lblOffset val="100"/>
        <c:baseTimeUnit val="years"/>
      </c:dateAx>
      <c:valAx>
        <c:axId val="150358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491630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HI1" zoomScaleNormal="100" zoomScaleSheetLayoutView="70" workbookViewId="0">
      <selection activeCell="HX7" sqref="HX7:JP7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島根県益田市　益田駅前駐車場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Ａ１Ｂ１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4727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114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立体式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13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231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100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導入なし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127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3"/>
      <c r="NE30" s="104"/>
      <c r="NF30" s="104"/>
      <c r="NG30" s="104"/>
      <c r="NH30" s="104"/>
      <c r="NI30" s="104"/>
      <c r="NJ30" s="104"/>
      <c r="NK30" s="104"/>
      <c r="NL30" s="104"/>
      <c r="NM30" s="104"/>
      <c r="NN30" s="104"/>
      <c r="NO30" s="104"/>
      <c r="NP30" s="104"/>
      <c r="NQ30" s="104"/>
      <c r="NR30" s="105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141.1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125.6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135.69999999999999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135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123.1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316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310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295.7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273.2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269.7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172.3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218.5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151.19999999999999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212.4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241.8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5.7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4.7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4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2.4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2.2999999999999998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136.69999999999999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138.9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139.69999999999999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139.30000000000001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136.30000000000001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124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125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21.5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20.3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26.3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25.6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18.7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7450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4718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6032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6081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4449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48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46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39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25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24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33.6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33.200000000000003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29.6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29.2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30.4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44860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37496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31888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13314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23300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126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254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280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239.6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224.1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155.19999999999999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/BvfWLp2Gxpca7pEEszBvv0MQmJHxVg2jQIwJOi5AUOaY10qx3+q+deuiNPTK+iEIC7oGmeqpdbJF9B0diaU9Q==" saltValue="3m/5PvfwuC1pDLJ2WGraTg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90</v>
      </c>
      <c r="AL5" s="59" t="s">
        <v>91</v>
      </c>
      <c r="AM5" s="59" t="s">
        <v>92</v>
      </c>
      <c r="AN5" s="59" t="s">
        <v>100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101</v>
      </c>
      <c r="AV5" s="59" t="s">
        <v>90</v>
      </c>
      <c r="AW5" s="59" t="s">
        <v>91</v>
      </c>
      <c r="AX5" s="59" t="s">
        <v>92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91</v>
      </c>
      <c r="BI5" s="59" t="s">
        <v>92</v>
      </c>
      <c r="BJ5" s="59" t="s">
        <v>100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91</v>
      </c>
      <c r="BT5" s="59" t="s">
        <v>92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90</v>
      </c>
      <c r="CD5" s="59" t="s">
        <v>91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90</v>
      </c>
      <c r="CQ5" s="59" t="s">
        <v>91</v>
      </c>
      <c r="CR5" s="59" t="s">
        <v>92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90</v>
      </c>
      <c r="DB5" s="59" t="s">
        <v>91</v>
      </c>
      <c r="DC5" s="59" t="s">
        <v>92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90</v>
      </c>
      <c r="DM5" s="59" t="s">
        <v>91</v>
      </c>
      <c r="DN5" s="59" t="s">
        <v>92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102</v>
      </c>
      <c r="B6" s="60">
        <f>B8</f>
        <v>2018</v>
      </c>
      <c r="C6" s="60">
        <f t="shared" ref="C6:X6" si="1">C8</f>
        <v>322041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島根県益田市</v>
      </c>
      <c r="I6" s="60" t="str">
        <f t="shared" si="1"/>
        <v>益田駅前駐車場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Ａ１Ｂ１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立体式</v>
      </c>
      <c r="R6" s="63">
        <f t="shared" si="1"/>
        <v>13</v>
      </c>
      <c r="S6" s="62" t="str">
        <f t="shared" si="1"/>
        <v>駅</v>
      </c>
      <c r="T6" s="62" t="str">
        <f t="shared" si="1"/>
        <v>無</v>
      </c>
      <c r="U6" s="63">
        <f t="shared" si="1"/>
        <v>4727</v>
      </c>
      <c r="V6" s="63">
        <f t="shared" si="1"/>
        <v>231</v>
      </c>
      <c r="W6" s="63">
        <f t="shared" si="1"/>
        <v>100</v>
      </c>
      <c r="X6" s="62" t="str">
        <f t="shared" si="1"/>
        <v>導入なし</v>
      </c>
      <c r="Y6" s="64">
        <f>IF(Y8="-",NA(),Y8)</f>
        <v>141.1</v>
      </c>
      <c r="Z6" s="64">
        <f t="shared" ref="Z6:AH6" si="2">IF(Z8="-",NA(),Z8)</f>
        <v>125.6</v>
      </c>
      <c r="AA6" s="64">
        <f t="shared" si="2"/>
        <v>135.69999999999999</v>
      </c>
      <c r="AB6" s="64">
        <f t="shared" si="2"/>
        <v>135</v>
      </c>
      <c r="AC6" s="64">
        <f t="shared" si="2"/>
        <v>123.1</v>
      </c>
      <c r="AD6" s="64">
        <f t="shared" si="2"/>
        <v>172.3</v>
      </c>
      <c r="AE6" s="64">
        <f t="shared" si="2"/>
        <v>218.5</v>
      </c>
      <c r="AF6" s="64">
        <f t="shared" si="2"/>
        <v>151.19999999999999</v>
      </c>
      <c r="AG6" s="64">
        <f t="shared" si="2"/>
        <v>212.4</v>
      </c>
      <c r="AH6" s="64">
        <f t="shared" si="2"/>
        <v>241.8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5.7</v>
      </c>
      <c r="AP6" s="64">
        <f t="shared" si="3"/>
        <v>4.7</v>
      </c>
      <c r="AQ6" s="64">
        <f t="shared" si="3"/>
        <v>4</v>
      </c>
      <c r="AR6" s="64">
        <f t="shared" si="3"/>
        <v>2.4</v>
      </c>
      <c r="AS6" s="64">
        <f t="shared" si="3"/>
        <v>2.2999999999999998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46</v>
      </c>
      <c r="BB6" s="65">
        <f t="shared" si="4"/>
        <v>39</v>
      </c>
      <c r="BC6" s="65">
        <f t="shared" si="4"/>
        <v>25</v>
      </c>
      <c r="BD6" s="65">
        <f t="shared" si="4"/>
        <v>24</v>
      </c>
      <c r="BE6" s="63" t="str">
        <f>IF(BE8="-","",IF(BE8="-","【-】","【"&amp;SUBSTITUTE(TEXT(BE8,"#,##0"),"-","△")&amp;"】"))</f>
        <v>【30】</v>
      </c>
      <c r="BF6" s="64">
        <f>IF(BF8="-",NA(),BF8)</f>
        <v>21.5</v>
      </c>
      <c r="BG6" s="64">
        <f t="shared" ref="BG6:BO6" si="5">IF(BG8="-",NA(),BG8)</f>
        <v>20.3</v>
      </c>
      <c r="BH6" s="64">
        <f t="shared" si="5"/>
        <v>26.3</v>
      </c>
      <c r="BI6" s="64">
        <f t="shared" si="5"/>
        <v>25.6</v>
      </c>
      <c r="BJ6" s="64">
        <f t="shared" si="5"/>
        <v>18.7</v>
      </c>
      <c r="BK6" s="64">
        <f t="shared" si="5"/>
        <v>33.6</v>
      </c>
      <c r="BL6" s="64">
        <f t="shared" si="5"/>
        <v>33.200000000000003</v>
      </c>
      <c r="BM6" s="64">
        <f t="shared" si="5"/>
        <v>29.6</v>
      </c>
      <c r="BN6" s="64">
        <f t="shared" si="5"/>
        <v>29.2</v>
      </c>
      <c r="BO6" s="64">
        <f t="shared" si="5"/>
        <v>30.4</v>
      </c>
      <c r="BP6" s="61" t="str">
        <f>IF(BP8="-","",IF(BP8="-","【-】","【"&amp;SUBSTITUTE(TEXT(BP8,"#,##0.0"),"-","△")&amp;"】"))</f>
        <v>【26.3】</v>
      </c>
      <c r="BQ6" s="65">
        <f>IF(BQ8="-",NA(),BQ8)</f>
        <v>7450</v>
      </c>
      <c r="BR6" s="65">
        <f t="shared" ref="BR6:BZ6" si="6">IF(BR8="-",NA(),BR8)</f>
        <v>4718</v>
      </c>
      <c r="BS6" s="65">
        <f t="shared" si="6"/>
        <v>6032</v>
      </c>
      <c r="BT6" s="65">
        <f t="shared" si="6"/>
        <v>6081</v>
      </c>
      <c r="BU6" s="65">
        <f t="shared" si="6"/>
        <v>4449</v>
      </c>
      <c r="BV6" s="65">
        <f t="shared" si="6"/>
        <v>44860</v>
      </c>
      <c r="BW6" s="65">
        <f t="shared" si="6"/>
        <v>37496</v>
      </c>
      <c r="BX6" s="65">
        <f t="shared" si="6"/>
        <v>31888</v>
      </c>
      <c r="BY6" s="65">
        <f t="shared" si="6"/>
        <v>13314</v>
      </c>
      <c r="BZ6" s="65">
        <f t="shared" si="6"/>
        <v>23300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103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103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254</v>
      </c>
      <c r="DF6" s="64">
        <f t="shared" si="8"/>
        <v>280</v>
      </c>
      <c r="DG6" s="64">
        <f t="shared" si="8"/>
        <v>239.6</v>
      </c>
      <c r="DH6" s="64">
        <f t="shared" si="8"/>
        <v>224.1</v>
      </c>
      <c r="DI6" s="64">
        <f t="shared" si="8"/>
        <v>155.19999999999999</v>
      </c>
      <c r="DJ6" s="61" t="str">
        <f>IF(DJ8="-","",IF(DJ8="-","【-】","【"&amp;SUBSTITUTE(TEXT(DJ8,"#,##0.0"),"-","△")&amp;"】"))</f>
        <v>【103.6】</v>
      </c>
      <c r="DK6" s="64">
        <f>IF(DK8="-",NA(),DK8)</f>
        <v>316</v>
      </c>
      <c r="DL6" s="64">
        <f t="shared" ref="DL6:DT6" si="9">IF(DL8="-",NA(),DL8)</f>
        <v>310</v>
      </c>
      <c r="DM6" s="64">
        <f t="shared" si="9"/>
        <v>295.7</v>
      </c>
      <c r="DN6" s="64">
        <f t="shared" si="9"/>
        <v>273.2</v>
      </c>
      <c r="DO6" s="64">
        <f t="shared" si="9"/>
        <v>269.7</v>
      </c>
      <c r="DP6" s="64">
        <f t="shared" si="9"/>
        <v>136.69999999999999</v>
      </c>
      <c r="DQ6" s="64">
        <f t="shared" si="9"/>
        <v>138.9</v>
      </c>
      <c r="DR6" s="64">
        <f t="shared" si="9"/>
        <v>139.69999999999999</v>
      </c>
      <c r="DS6" s="64">
        <f t="shared" si="9"/>
        <v>139.30000000000001</v>
      </c>
      <c r="DT6" s="64">
        <f t="shared" si="9"/>
        <v>136.30000000000001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104</v>
      </c>
      <c r="B7" s="60">
        <f t="shared" ref="B7:X7" si="10">B8</f>
        <v>2018</v>
      </c>
      <c r="C7" s="60">
        <f t="shared" si="10"/>
        <v>322041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島根県　益田市</v>
      </c>
      <c r="I7" s="60" t="str">
        <f t="shared" si="10"/>
        <v>益田駅前駐車場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Ａ１Ｂ１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立体式</v>
      </c>
      <c r="R7" s="63">
        <f t="shared" si="10"/>
        <v>13</v>
      </c>
      <c r="S7" s="62" t="str">
        <f t="shared" si="10"/>
        <v>駅</v>
      </c>
      <c r="T7" s="62" t="str">
        <f t="shared" si="10"/>
        <v>無</v>
      </c>
      <c r="U7" s="63">
        <f t="shared" si="10"/>
        <v>4727</v>
      </c>
      <c r="V7" s="63">
        <f t="shared" si="10"/>
        <v>231</v>
      </c>
      <c r="W7" s="63">
        <f t="shared" si="10"/>
        <v>100</v>
      </c>
      <c r="X7" s="62" t="str">
        <f t="shared" si="10"/>
        <v>導入なし</v>
      </c>
      <c r="Y7" s="64">
        <f>Y8</f>
        <v>141.1</v>
      </c>
      <c r="Z7" s="64">
        <f t="shared" ref="Z7:AH7" si="11">Z8</f>
        <v>125.6</v>
      </c>
      <c r="AA7" s="64">
        <f t="shared" si="11"/>
        <v>135.69999999999999</v>
      </c>
      <c r="AB7" s="64">
        <f t="shared" si="11"/>
        <v>135</v>
      </c>
      <c r="AC7" s="64">
        <f t="shared" si="11"/>
        <v>123.1</v>
      </c>
      <c r="AD7" s="64">
        <f t="shared" si="11"/>
        <v>172.3</v>
      </c>
      <c r="AE7" s="64">
        <f t="shared" si="11"/>
        <v>218.5</v>
      </c>
      <c r="AF7" s="64">
        <f t="shared" si="11"/>
        <v>151.19999999999999</v>
      </c>
      <c r="AG7" s="64">
        <f t="shared" si="11"/>
        <v>212.4</v>
      </c>
      <c r="AH7" s="64">
        <f t="shared" si="11"/>
        <v>241.8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5.7</v>
      </c>
      <c r="AP7" s="64">
        <f t="shared" si="12"/>
        <v>4.7</v>
      </c>
      <c r="AQ7" s="64">
        <f t="shared" si="12"/>
        <v>4</v>
      </c>
      <c r="AR7" s="64">
        <f t="shared" si="12"/>
        <v>2.4</v>
      </c>
      <c r="AS7" s="64">
        <f t="shared" si="12"/>
        <v>2.2999999999999998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46</v>
      </c>
      <c r="BB7" s="65">
        <f t="shared" si="13"/>
        <v>39</v>
      </c>
      <c r="BC7" s="65">
        <f t="shared" si="13"/>
        <v>25</v>
      </c>
      <c r="BD7" s="65">
        <f t="shared" si="13"/>
        <v>24</v>
      </c>
      <c r="BE7" s="63"/>
      <c r="BF7" s="64">
        <f>BF8</f>
        <v>21.5</v>
      </c>
      <c r="BG7" s="64">
        <f t="shared" ref="BG7:BO7" si="14">BG8</f>
        <v>20.3</v>
      </c>
      <c r="BH7" s="64">
        <f t="shared" si="14"/>
        <v>26.3</v>
      </c>
      <c r="BI7" s="64">
        <f t="shared" si="14"/>
        <v>25.6</v>
      </c>
      <c r="BJ7" s="64">
        <f t="shared" si="14"/>
        <v>18.7</v>
      </c>
      <c r="BK7" s="64">
        <f t="shared" si="14"/>
        <v>33.6</v>
      </c>
      <c r="BL7" s="64">
        <f t="shared" si="14"/>
        <v>33.200000000000003</v>
      </c>
      <c r="BM7" s="64">
        <f t="shared" si="14"/>
        <v>29.6</v>
      </c>
      <c r="BN7" s="64">
        <f t="shared" si="14"/>
        <v>29.2</v>
      </c>
      <c r="BO7" s="64">
        <f t="shared" si="14"/>
        <v>30.4</v>
      </c>
      <c r="BP7" s="61"/>
      <c r="BQ7" s="65">
        <f>BQ8</f>
        <v>7450</v>
      </c>
      <c r="BR7" s="65">
        <f t="shared" ref="BR7:BZ7" si="15">BR8</f>
        <v>4718</v>
      </c>
      <c r="BS7" s="65">
        <f t="shared" si="15"/>
        <v>6032</v>
      </c>
      <c r="BT7" s="65">
        <f t="shared" si="15"/>
        <v>6081</v>
      </c>
      <c r="BU7" s="65">
        <f t="shared" si="15"/>
        <v>4449</v>
      </c>
      <c r="BV7" s="65">
        <f t="shared" si="15"/>
        <v>44860</v>
      </c>
      <c r="BW7" s="65">
        <f t="shared" si="15"/>
        <v>37496</v>
      </c>
      <c r="BX7" s="65">
        <f t="shared" si="15"/>
        <v>31888</v>
      </c>
      <c r="BY7" s="65">
        <f t="shared" si="15"/>
        <v>13314</v>
      </c>
      <c r="BZ7" s="65">
        <f t="shared" si="15"/>
        <v>23300</v>
      </c>
      <c r="CA7" s="63"/>
      <c r="CB7" s="64" t="s">
        <v>105</v>
      </c>
      <c r="CC7" s="64" t="s">
        <v>105</v>
      </c>
      <c r="CD7" s="64" t="s">
        <v>105</v>
      </c>
      <c r="CE7" s="64" t="s">
        <v>105</v>
      </c>
      <c r="CF7" s="64" t="s">
        <v>105</v>
      </c>
      <c r="CG7" s="64" t="s">
        <v>105</v>
      </c>
      <c r="CH7" s="64" t="s">
        <v>105</v>
      </c>
      <c r="CI7" s="64" t="s">
        <v>105</v>
      </c>
      <c r="CJ7" s="64" t="s">
        <v>105</v>
      </c>
      <c r="CK7" s="64" t="s">
        <v>103</v>
      </c>
      <c r="CL7" s="61"/>
      <c r="CM7" s="63">
        <f>CM8</f>
        <v>0</v>
      </c>
      <c r="CN7" s="63">
        <f>CN8</f>
        <v>0</v>
      </c>
      <c r="CO7" s="64" t="s">
        <v>105</v>
      </c>
      <c r="CP7" s="64" t="s">
        <v>105</v>
      </c>
      <c r="CQ7" s="64" t="s">
        <v>105</v>
      </c>
      <c r="CR7" s="64" t="s">
        <v>105</v>
      </c>
      <c r="CS7" s="64" t="s">
        <v>105</v>
      </c>
      <c r="CT7" s="64" t="s">
        <v>105</v>
      </c>
      <c r="CU7" s="64" t="s">
        <v>105</v>
      </c>
      <c r="CV7" s="64" t="s">
        <v>105</v>
      </c>
      <c r="CW7" s="64" t="s">
        <v>105</v>
      </c>
      <c r="CX7" s="64" t="s">
        <v>103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254</v>
      </c>
      <c r="DF7" s="64">
        <f t="shared" si="16"/>
        <v>280</v>
      </c>
      <c r="DG7" s="64">
        <f t="shared" si="16"/>
        <v>239.6</v>
      </c>
      <c r="DH7" s="64">
        <f t="shared" si="16"/>
        <v>224.1</v>
      </c>
      <c r="DI7" s="64">
        <f t="shared" si="16"/>
        <v>155.19999999999999</v>
      </c>
      <c r="DJ7" s="61"/>
      <c r="DK7" s="64">
        <f>DK8</f>
        <v>316</v>
      </c>
      <c r="DL7" s="64">
        <f t="shared" ref="DL7:DT7" si="17">DL8</f>
        <v>310</v>
      </c>
      <c r="DM7" s="64">
        <f t="shared" si="17"/>
        <v>295.7</v>
      </c>
      <c r="DN7" s="64">
        <f t="shared" si="17"/>
        <v>273.2</v>
      </c>
      <c r="DO7" s="64">
        <f t="shared" si="17"/>
        <v>269.7</v>
      </c>
      <c r="DP7" s="64">
        <f t="shared" si="17"/>
        <v>136.69999999999999</v>
      </c>
      <c r="DQ7" s="64">
        <f t="shared" si="17"/>
        <v>138.9</v>
      </c>
      <c r="DR7" s="64">
        <f t="shared" si="17"/>
        <v>139.69999999999999</v>
      </c>
      <c r="DS7" s="64">
        <f t="shared" si="17"/>
        <v>139.30000000000001</v>
      </c>
      <c r="DT7" s="64">
        <f t="shared" si="17"/>
        <v>136.30000000000001</v>
      </c>
      <c r="DU7" s="61"/>
    </row>
    <row r="8" spans="1:125" s="66" customFormat="1" x14ac:dyDescent="0.15">
      <c r="A8" s="49"/>
      <c r="B8" s="67">
        <v>2018</v>
      </c>
      <c r="C8" s="67">
        <v>322041</v>
      </c>
      <c r="D8" s="67">
        <v>47</v>
      </c>
      <c r="E8" s="67">
        <v>14</v>
      </c>
      <c r="F8" s="67">
        <v>0</v>
      </c>
      <c r="G8" s="67">
        <v>1</v>
      </c>
      <c r="H8" s="67" t="s">
        <v>106</v>
      </c>
      <c r="I8" s="67" t="s">
        <v>107</v>
      </c>
      <c r="J8" s="67" t="s">
        <v>108</v>
      </c>
      <c r="K8" s="67" t="s">
        <v>109</v>
      </c>
      <c r="L8" s="67" t="s">
        <v>110</v>
      </c>
      <c r="M8" s="67" t="s">
        <v>111</v>
      </c>
      <c r="N8" s="67" t="s">
        <v>112</v>
      </c>
      <c r="O8" s="68" t="s">
        <v>113</v>
      </c>
      <c r="P8" s="69" t="s">
        <v>114</v>
      </c>
      <c r="Q8" s="69" t="s">
        <v>115</v>
      </c>
      <c r="R8" s="70">
        <v>13</v>
      </c>
      <c r="S8" s="69" t="s">
        <v>116</v>
      </c>
      <c r="T8" s="69" t="s">
        <v>117</v>
      </c>
      <c r="U8" s="70">
        <v>4727</v>
      </c>
      <c r="V8" s="70">
        <v>231</v>
      </c>
      <c r="W8" s="70">
        <v>100</v>
      </c>
      <c r="X8" s="69" t="s">
        <v>118</v>
      </c>
      <c r="Y8" s="71">
        <v>141.1</v>
      </c>
      <c r="Z8" s="71">
        <v>125.6</v>
      </c>
      <c r="AA8" s="71">
        <v>135.69999999999999</v>
      </c>
      <c r="AB8" s="71">
        <v>135</v>
      </c>
      <c r="AC8" s="71">
        <v>123.1</v>
      </c>
      <c r="AD8" s="71">
        <v>172.3</v>
      </c>
      <c r="AE8" s="71">
        <v>218.5</v>
      </c>
      <c r="AF8" s="71">
        <v>151.19999999999999</v>
      </c>
      <c r="AG8" s="71">
        <v>212.4</v>
      </c>
      <c r="AH8" s="71">
        <v>241.8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5.7</v>
      </c>
      <c r="AP8" s="71">
        <v>4.7</v>
      </c>
      <c r="AQ8" s="71">
        <v>4</v>
      </c>
      <c r="AR8" s="71">
        <v>2.4</v>
      </c>
      <c r="AS8" s="71">
        <v>2.2999999999999998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48</v>
      </c>
      <c r="BA8" s="72">
        <v>46</v>
      </c>
      <c r="BB8" s="72">
        <v>39</v>
      </c>
      <c r="BC8" s="72">
        <v>25</v>
      </c>
      <c r="BD8" s="72">
        <v>24</v>
      </c>
      <c r="BE8" s="72">
        <v>30</v>
      </c>
      <c r="BF8" s="71">
        <v>21.5</v>
      </c>
      <c r="BG8" s="71">
        <v>20.3</v>
      </c>
      <c r="BH8" s="71">
        <v>26.3</v>
      </c>
      <c r="BI8" s="71">
        <v>25.6</v>
      </c>
      <c r="BJ8" s="71">
        <v>18.7</v>
      </c>
      <c r="BK8" s="71">
        <v>33.6</v>
      </c>
      <c r="BL8" s="71">
        <v>33.200000000000003</v>
      </c>
      <c r="BM8" s="71">
        <v>29.6</v>
      </c>
      <c r="BN8" s="71">
        <v>29.2</v>
      </c>
      <c r="BO8" s="71">
        <v>30.4</v>
      </c>
      <c r="BP8" s="68">
        <v>26.3</v>
      </c>
      <c r="BQ8" s="72">
        <v>7450</v>
      </c>
      <c r="BR8" s="72">
        <v>4718</v>
      </c>
      <c r="BS8" s="72">
        <v>6032</v>
      </c>
      <c r="BT8" s="73">
        <v>6081</v>
      </c>
      <c r="BU8" s="73">
        <v>4449</v>
      </c>
      <c r="BV8" s="72">
        <v>44860</v>
      </c>
      <c r="BW8" s="72">
        <v>37496</v>
      </c>
      <c r="BX8" s="72">
        <v>31888</v>
      </c>
      <c r="BY8" s="72">
        <v>13314</v>
      </c>
      <c r="BZ8" s="72">
        <v>23300</v>
      </c>
      <c r="CA8" s="70">
        <v>16102</v>
      </c>
      <c r="CB8" s="71" t="s">
        <v>110</v>
      </c>
      <c r="CC8" s="71" t="s">
        <v>110</v>
      </c>
      <c r="CD8" s="71" t="s">
        <v>110</v>
      </c>
      <c r="CE8" s="71" t="s">
        <v>110</v>
      </c>
      <c r="CF8" s="71" t="s">
        <v>110</v>
      </c>
      <c r="CG8" s="71" t="s">
        <v>110</v>
      </c>
      <c r="CH8" s="71" t="s">
        <v>110</v>
      </c>
      <c r="CI8" s="71" t="s">
        <v>110</v>
      </c>
      <c r="CJ8" s="71" t="s">
        <v>110</v>
      </c>
      <c r="CK8" s="71" t="s">
        <v>110</v>
      </c>
      <c r="CL8" s="68" t="s">
        <v>110</v>
      </c>
      <c r="CM8" s="70">
        <v>0</v>
      </c>
      <c r="CN8" s="70">
        <v>0</v>
      </c>
      <c r="CO8" s="71" t="s">
        <v>110</v>
      </c>
      <c r="CP8" s="71" t="s">
        <v>110</v>
      </c>
      <c r="CQ8" s="71" t="s">
        <v>110</v>
      </c>
      <c r="CR8" s="71" t="s">
        <v>110</v>
      </c>
      <c r="CS8" s="71" t="s">
        <v>110</v>
      </c>
      <c r="CT8" s="71" t="s">
        <v>110</v>
      </c>
      <c r="CU8" s="71" t="s">
        <v>110</v>
      </c>
      <c r="CV8" s="71" t="s">
        <v>110</v>
      </c>
      <c r="CW8" s="71" t="s">
        <v>110</v>
      </c>
      <c r="CX8" s="71" t="s">
        <v>110</v>
      </c>
      <c r="CY8" s="68" t="s">
        <v>110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254</v>
      </c>
      <c r="DF8" s="71">
        <v>280</v>
      </c>
      <c r="DG8" s="71">
        <v>239.6</v>
      </c>
      <c r="DH8" s="71">
        <v>224.1</v>
      </c>
      <c r="DI8" s="71">
        <v>155.19999999999999</v>
      </c>
      <c r="DJ8" s="68">
        <v>103.6</v>
      </c>
      <c r="DK8" s="71">
        <v>316</v>
      </c>
      <c r="DL8" s="71">
        <v>310</v>
      </c>
      <c r="DM8" s="71">
        <v>295.7</v>
      </c>
      <c r="DN8" s="71">
        <v>273.2</v>
      </c>
      <c r="DO8" s="71">
        <v>269.7</v>
      </c>
      <c r="DP8" s="71">
        <v>136.69999999999999</v>
      </c>
      <c r="DQ8" s="71">
        <v>138.9</v>
      </c>
      <c r="DR8" s="71">
        <v>139.69999999999999</v>
      </c>
      <c r="DS8" s="71">
        <v>139.30000000000001</v>
      </c>
      <c r="DT8" s="71">
        <v>136.30000000000001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119</v>
      </c>
      <c r="C10" s="78" t="s">
        <v>120</v>
      </c>
      <c r="D10" s="78" t="s">
        <v>121</v>
      </c>
      <c r="E10" s="78" t="s">
        <v>122</v>
      </c>
      <c r="F10" s="78" t="s">
        <v>123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田原 恵</cp:lastModifiedBy>
  <cp:lastPrinted>2020-01-23T05:11:12Z</cp:lastPrinted>
  <dcterms:created xsi:type="dcterms:W3CDTF">2019-12-05T07:26:51Z</dcterms:created>
  <dcterms:modified xsi:type="dcterms:W3CDTF">2020-09-29T01:47:29Z</dcterms:modified>
</cp:coreProperties>
</file>