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r/0vtAdzeD5FEgDDWuT9T8DzIjlwrrLJgkJPVCHR2pZsrwOq1tbTIhWSMnH0a5RSMu8QsWBdYQpIQq9kTRh4CQ==" workbookSaltValue="1cY2/qEbDAcSzugdO8D5Ow==" workbookSpinCount="100000" lockStructure="1"/>
  <bookViews>
    <workbookView xWindow="0" yWindow="0" windowWidth="19200" windowHeight="11460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S6" i="5"/>
  <c r="AL8" i="4" s="1"/>
  <c r="R6" i="5"/>
  <c r="Q6" i="5"/>
  <c r="P6" i="5"/>
  <c r="O6" i="5"/>
  <c r="I10" i="4" s="1"/>
  <c r="N6" i="5"/>
  <c r="M6" i="5"/>
  <c r="L6" i="5"/>
  <c r="K6" i="5"/>
  <c r="J6" i="5"/>
  <c r="I8" i="4" s="1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E85" i="4"/>
  <c r="BB10" i="4"/>
  <c r="AT10" i="4"/>
  <c r="AD10" i="4"/>
  <c r="W10" i="4"/>
  <c r="P10" i="4"/>
  <c r="B10" i="4"/>
  <c r="BB8" i="4"/>
  <c r="AT8" i="4"/>
  <c r="AD8" i="4"/>
  <c r="W8" i="4"/>
  <c r="P8" i="4"/>
  <c r="B8" i="4"/>
  <c r="B6" i="4"/>
</calcChain>
</file>

<file path=xl/sharedStrings.xml><?xml version="1.0" encoding="utf-8"?>
<sst xmlns="http://schemas.openxmlformats.org/spreadsheetml/2006/main" count="319" uniqueCount="117">
  <si>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</si>
  <si>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</si>
  <si>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</si>
  <si>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</si>
  <si>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</si>
  <si>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</si>
  <si>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</si>
  <si>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</si>
  <si>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</si>
  <si>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</si>
  <si>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</si>
  <si>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</si>
  <si>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</si>
  <si>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</si>
  <si>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</si>
  <si>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</si>
  <si>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</si>
  <si>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</si>
  <si>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</si>
  <si>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</si>
  <si>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</si>
  <si>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</si>
  <si>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</si>
  <si>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</si>
  <si>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</si>
  <si>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</si>
  <si>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</si>
  <si>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</si>
  <si>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</si>
  <si>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</si>
  <si>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</si>
  <si>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</si>
  <si>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</si>
  <si>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</si>
  <si>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</si>
  <si>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</si>
  <si>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</si>
  <si>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</si>
  <si>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</si>
  <si>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</si>
  <si>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</si>
  <si>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</si>
  <si>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</si>
  <si>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</si>
  <si>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</si>
  <si>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</si>
  <si>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</si>
  <si>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</si>
  <si>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</si>
  <si>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</si>
  <si>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</si>
  <si>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</si>
  <si>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</si>
  <si>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</si>
  <si>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</si>
  <si>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</si>
  <si>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</si>
  <si>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</si>
  <si>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</si>
  <si>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</si>
  <si>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</si>
  <si>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</si>
  <si>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</si>
  <si>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</si>
  <si>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</si>
  <si>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</si>
  <si>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</si>
  <si>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</si>
  <si>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</si>
  <si>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</si>
  <si>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</si>
  <si>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</si>
  <si>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</si>
  <si>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</si>
  <si>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</si>
  <si>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</si>
  <si>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</si>
  <si>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</si>
  <si>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</si>
  <si>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</si>
  <si>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</si>
  <si>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</si>
  <si>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</si>
  <si>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</si>
  <si>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</si>
  <si>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</si>
  <si>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</si>
  <si>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</si>
  <si>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</si>
  <si>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</si>
  <si>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</si>
  <si>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</si>
  <si>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</si>
  <si>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</si>
  <si>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</si>
  <si>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</si>
  <si>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島根県　益田市</t>
  </si>
  <si>
    <t>法適用</t>
  </si>
  <si>
    <t>下水道事業</t>
  </si>
  <si>
    <t>公共下水道</t>
  </si>
  <si>
    <t>Cc3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</si>
  <si>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</si>
  <si>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</si>
  <si>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</si>
  <si>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</si>
  <si>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</si>
  <si>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</si>
  <si>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</si>
  <si>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</si>
  <si>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</si>
  <si>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</si>
  <si>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</si>
  <si>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</si>
  <si>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</si>
  <si>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益田市の公共下水道事業は、平成21年度より一部供用を開始してはいるものの、全体計画に対する整備率は非常に低い。使用料収入の増加による経営健全化を図るためにも、未整備区域の整備が急がれるが、過大な投資は、借入金の返済によって将来の経営を圧迫することとなるため、整備にあたっては、効率的、かつ適正規模の整備拡張を行っていく必要がある。また、水洗化率の向上は、整備済下水道施設を最大限に活用し、公共用水域の水質保全に大きく寄与するとともに、投資資本の早期活用及び使用料の増収など、経営の健全化につながることから、引き続き向上に努めたい。</t>
    <phoneticPr fontId="4"/>
  </si>
  <si>
    <t>　供用開始から間がないため、法定耐用年数50年を経過した管渠はない。施設においては、日頃から定期的な保守点検や修繕による延命化を図っている。</t>
    <phoneticPr fontId="4"/>
  </si>
  <si>
    <t>当市における公共下水道事業は平成21年4月から供用を開始しており、順次整備区域を拡大しているところである。令和2年4月1日に公営企業会計に移行したため、各項目の数値については令和2年度からとなっている。
①経常収支比率は100%を上回っており、健全性を保っている。
③流動比率は、類似団体と比較して低いが、施設建設から積極的な面整備を進めている事に伴い、企業債残高が高水準となっている。
④企業債残高対事業規模比率は、整備区域の拡大に伴い、企業債残高は増加している。
⑤経費回収率は、新規接続により下水道使用料が増加しており100%に近いが、今後も安定的な経営改善に努める必要がある。
⑥汚水処理原価は、類似団体の平均値より上回っており、経営の健全化を図り、効率的な維持管理が必要である。
⑦施設利用率は、類似団体の平均値を上回っており、効率良く施設を利用している。
⑧水洗化率は、類似団体の平均値を上回っているが、今後も普及を促進し、100％に近付けるよう取り組む必要がある。
　</t>
    <rPh sb="53" eb="55">
      <t>レイワ</t>
    </rPh>
    <rPh sb="56" eb="57">
      <t>ネン</t>
    </rPh>
    <rPh sb="58" eb="59">
      <t>ガツ</t>
    </rPh>
    <rPh sb="60" eb="61">
      <t>ニチ</t>
    </rPh>
    <rPh sb="62" eb="64">
      <t>コウエイ</t>
    </rPh>
    <rPh sb="64" eb="66">
      <t>キギョウ</t>
    </rPh>
    <rPh sb="66" eb="68">
      <t>カイケイ</t>
    </rPh>
    <rPh sb="69" eb="71">
      <t>イコウ</t>
    </rPh>
    <rPh sb="76" eb="79">
      <t>カクコウモク</t>
    </rPh>
    <rPh sb="80" eb="82">
      <t>スウチ</t>
    </rPh>
    <rPh sb="87" eb="89">
      <t>レイワ</t>
    </rPh>
    <rPh sb="90" eb="91">
      <t>ネン</t>
    </rPh>
    <rPh sb="91" eb="92">
      <t>ド</t>
    </rPh>
    <rPh sb="103" eb="105">
      <t>ケイジョウ</t>
    </rPh>
    <rPh sb="105" eb="107">
      <t>シュウシ</t>
    </rPh>
    <rPh sb="107" eb="109">
      <t>ヒリツ</t>
    </rPh>
    <rPh sb="115" eb="117">
      <t>ウワマワ</t>
    </rPh>
    <rPh sb="122" eb="125">
      <t>ケンゼンセイ</t>
    </rPh>
    <rPh sb="126" eb="127">
      <t>タモ</t>
    </rPh>
    <rPh sb="201" eb="202">
      <t>タカ</t>
    </rPh>
    <rPh sb="306" eb="308">
      <t>ルイジ</t>
    </rPh>
    <rPh sb="308" eb="310">
      <t>ダンタイ</t>
    </rPh>
    <rPh sb="311" eb="314">
      <t>ヘイキンチ</t>
    </rPh>
    <rPh sb="316" eb="318">
      <t>ウワマワ</t>
    </rPh>
    <rPh sb="323" eb="325">
      <t>ケイエイ</t>
    </rPh>
    <rPh sb="326" eb="329">
      <t>ケンゼンカ</t>
    </rPh>
    <rPh sb="330" eb="331">
      <t>ハカ</t>
    </rPh>
    <rPh sb="333" eb="336">
      <t>コウリツテキ</t>
    </rPh>
    <rPh sb="337" eb="339">
      <t>イジ</t>
    </rPh>
    <rPh sb="339" eb="341">
      <t>カンリ</t>
    </rPh>
    <rPh sb="342" eb="344">
      <t>ヒツヨウ</t>
    </rPh>
    <rPh sb="358" eb="360">
      <t>ルイジ</t>
    </rPh>
    <rPh sb="360" eb="362">
      <t>ダンタイ</t>
    </rPh>
    <rPh sb="363" eb="366">
      <t>ヘイキンチ</t>
    </rPh>
    <rPh sb="367" eb="369">
      <t>ウワマワ</t>
    </rPh>
    <rPh sb="374" eb="376">
      <t>コウリツ</t>
    </rPh>
    <rPh sb="376" eb="377">
      <t>ヨ</t>
    </rPh>
    <rPh sb="378" eb="380">
      <t>シセツ</t>
    </rPh>
    <rPh sb="381" eb="383">
      <t>リヨウ</t>
    </rPh>
    <rPh sb="402" eb="405">
      <t>ヘイキンチ</t>
    </rPh>
    <rPh sb="406" eb="408">
      <t>ウワマワ</t>
    </rPh>
    <rPh sb="414" eb="416">
      <t>コンゴ</t>
    </rPh>
    <rPh sb="417" eb="419">
      <t>フキュウ</t>
    </rPh>
    <rPh sb="420" eb="422">
      <t>ソクシン</t>
    </rPh>
    <rPh sb="429" eb="431">
      <t>チカヅ</t>
    </rPh>
    <rPh sb="435" eb="436">
      <t>ト</t>
    </rPh>
    <rPh sb="437" eb="438">
      <t>ク</t>
    </rPh>
    <rPh sb="439" eb="441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</si>
</sst>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5A-41F7-B825-2974883E90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196928"/>
        <c:axId val="51495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B5A-41F7-B825-2974883E90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196928"/>
        <c:axId val="51495488"/>
      </c:lineChart>
      <c:dateAx>
        <c:axId val="1071969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1495488"/>
        <c:crosses val="autoZero"/>
        <c:auto val="1"/>
        <c:lblOffset val="100"/>
        <c:baseTimeUnit val="years"/>
      </c:dateAx>
      <c:valAx>
        <c:axId val="51495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196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B3-4014-844A-914B9288C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721664"/>
        <c:axId val="108732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44.83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5B3-4014-844A-914B9288C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721664"/>
        <c:axId val="108732416"/>
      </c:lineChart>
      <c:dateAx>
        <c:axId val="108721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08732416"/>
        <c:crosses val="autoZero"/>
        <c:auto val="1"/>
        <c:lblOffset val="100"/>
        <c:baseTimeUnit val="years"/>
      </c:dateAx>
      <c:valAx>
        <c:axId val="108732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8721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64.069999999999993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BDF-4A9C-AEB8-43FACF77B3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723712"/>
        <c:axId val="108734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60.57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BDF-4A9C-AEB8-43FACF77B3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723712"/>
        <c:axId val="108734144"/>
      </c:lineChart>
      <c:dateAx>
        <c:axId val="1087237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08734144"/>
        <c:crosses val="autoZero"/>
        <c:auto val="1"/>
        <c:lblOffset val="100"/>
        <c:baseTimeUnit val="years"/>
      </c:dateAx>
      <c:valAx>
        <c:axId val="108734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8723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102.31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D6-4E62-A571-43751867E8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570688"/>
        <c:axId val="51497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103.94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5D6-4E62-A571-43751867E8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570688"/>
        <c:axId val="51497216"/>
      </c:lineChart>
      <c:dateAx>
        <c:axId val="1075706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1497216"/>
        <c:crosses val="autoZero"/>
        <c:auto val="1"/>
        <c:lblOffset val="100"/>
        <c:baseTimeUnit val="years"/>
      </c:dateAx>
      <c:valAx>
        <c:axId val="51497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570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19.07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6B-45A9-99A9-654E7479E0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572736"/>
        <c:axId val="51498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7.48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6B-45A9-99A9-654E7479E0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572736"/>
        <c:axId val="51498944"/>
      </c:lineChart>
      <c:dateAx>
        <c:axId val="1075727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1498944"/>
        <c:crosses val="autoZero"/>
        <c:auto val="1"/>
        <c:lblOffset val="100"/>
        <c:baseTimeUnit val="years"/>
      </c:dateAx>
      <c:valAx>
        <c:axId val="51498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572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FAB-4420-AF9B-42B514A32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755008"/>
        <c:axId val="51500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AB-4420-AF9B-42B514A32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755008"/>
        <c:axId val="51500672"/>
      </c:lineChart>
      <c:dateAx>
        <c:axId val="10775500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1500672"/>
        <c:crosses val="autoZero"/>
        <c:auto val="1"/>
        <c:lblOffset val="100"/>
        <c:baseTimeUnit val="years"/>
      </c:dateAx>
      <c:valAx>
        <c:axId val="51500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755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237-462A-84C2-650DE0DBC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884544"/>
        <c:axId val="51502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43.16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237-462A-84C2-650DE0DBC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884544"/>
        <c:axId val="51502400"/>
      </c:lineChart>
      <c:dateAx>
        <c:axId val="1078845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1502400"/>
        <c:crosses val="autoZero"/>
        <c:auto val="1"/>
        <c:lblOffset val="100"/>
        <c:baseTimeUnit val="years"/>
      </c:dateAx>
      <c:valAx>
        <c:axId val="51502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884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27.26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B11-4037-B80F-B538081DF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886592"/>
        <c:axId val="107971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52.04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B11-4037-B80F-B538081DF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886592"/>
        <c:axId val="107971712"/>
      </c:lineChart>
      <c:dateAx>
        <c:axId val="107886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07971712"/>
        <c:crosses val="autoZero"/>
        <c:auto val="1"/>
        <c:lblOffset val="100"/>
        <c:baseTimeUnit val="years"/>
      </c:dateAx>
      <c:valAx>
        <c:axId val="107971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886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3793.63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8C1-41A6-A3A6-A71DF3F462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036096"/>
        <c:axId val="107973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1575.64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8C1-41A6-A3A6-A71DF3F462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036096"/>
        <c:axId val="107973440"/>
      </c:lineChart>
      <c:dateAx>
        <c:axId val="1080360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07973440"/>
        <c:crosses val="autoZero"/>
        <c:auto val="1"/>
        <c:lblOffset val="100"/>
        <c:baseTimeUnit val="years"/>
      </c:dateAx>
      <c:valAx>
        <c:axId val="107973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8036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99.68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23-4A87-B643-BAF6788C01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038144"/>
        <c:axId val="107975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73.209999999999994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623-4A87-B643-BAF6788C01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038144"/>
        <c:axId val="107975168"/>
      </c:lineChart>
      <c:dateAx>
        <c:axId val="10803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07975168"/>
        <c:crosses val="autoZero"/>
        <c:auto val="1"/>
        <c:lblOffset val="100"/>
        <c:baseTimeUnit val="years"/>
      </c:dateAx>
      <c:valAx>
        <c:axId val="107975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803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234.29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E6-471A-B090-7505959E8B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785792"/>
        <c:axId val="107976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229.52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9E6-471A-B090-7505959E8B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785792"/>
        <c:axId val="107976896"/>
      </c:lineChart>
      <c:dateAx>
        <c:axId val="987857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07976896"/>
        <c:crosses val="autoZero"/>
        <c:auto val="1"/>
        <c:lblOffset val="100"/>
        <c:baseTimeUnit val="years"/>
      </c:dateAx>
      <c:valAx>
        <c:axId val="107976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785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【106.67】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【705.21】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【134.52】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【98.96】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【36.52】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K1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島根県　益田市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公共下水道</v>
      </c>
      <c r="Q8" s="72"/>
      <c r="R8" s="72"/>
      <c r="S8" s="72"/>
      <c r="T8" s="72"/>
      <c r="U8" s="72"/>
      <c r="V8" s="72"/>
      <c r="W8" s="72" t="str">
        <f>データ!L6</f>
        <v>Cc3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45635</v>
      </c>
      <c r="AM8" s="69"/>
      <c r="AN8" s="69"/>
      <c r="AO8" s="69"/>
      <c r="AP8" s="69"/>
      <c r="AQ8" s="69"/>
      <c r="AR8" s="69"/>
      <c r="AS8" s="69"/>
      <c r="AT8" s="68">
        <f>データ!T6</f>
        <v>733.19</v>
      </c>
      <c r="AU8" s="68"/>
      <c r="AV8" s="68"/>
      <c r="AW8" s="68"/>
      <c r="AX8" s="68"/>
      <c r="AY8" s="68"/>
      <c r="AZ8" s="68"/>
      <c r="BA8" s="68"/>
      <c r="BB8" s="68">
        <f>データ!U6</f>
        <v>62.24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>
        <f>データ!O6</f>
        <v>48.42</v>
      </c>
      <c r="J10" s="68"/>
      <c r="K10" s="68"/>
      <c r="L10" s="68"/>
      <c r="M10" s="68"/>
      <c r="N10" s="68"/>
      <c r="O10" s="68"/>
      <c r="P10" s="68">
        <f>データ!P6</f>
        <v>8.3000000000000007</v>
      </c>
      <c r="Q10" s="68"/>
      <c r="R10" s="68"/>
      <c r="S10" s="68"/>
      <c r="T10" s="68"/>
      <c r="U10" s="68"/>
      <c r="V10" s="68"/>
      <c r="W10" s="68">
        <f>データ!Q6</f>
        <v>100</v>
      </c>
      <c r="X10" s="68"/>
      <c r="Y10" s="68"/>
      <c r="Z10" s="68"/>
      <c r="AA10" s="68"/>
      <c r="AB10" s="68"/>
      <c r="AC10" s="68"/>
      <c r="AD10" s="69">
        <f>データ!R6</f>
        <v>4428</v>
      </c>
      <c r="AE10" s="69"/>
      <c r="AF10" s="69"/>
      <c r="AG10" s="69"/>
      <c r="AH10" s="69"/>
      <c r="AI10" s="69"/>
      <c r="AJ10" s="69"/>
      <c r="AK10" s="2"/>
      <c r="AL10" s="69">
        <f>データ!V6</f>
        <v>3755</v>
      </c>
      <c r="AM10" s="69"/>
      <c r="AN10" s="69"/>
      <c r="AO10" s="69"/>
      <c r="AP10" s="69"/>
      <c r="AQ10" s="69"/>
      <c r="AR10" s="69"/>
      <c r="AS10" s="69"/>
      <c r="AT10" s="68">
        <f>データ!W6</f>
        <v>1.42</v>
      </c>
      <c r="AU10" s="68"/>
      <c r="AV10" s="68"/>
      <c r="AW10" s="68"/>
      <c r="AX10" s="68"/>
      <c r="AY10" s="68"/>
      <c r="AZ10" s="68"/>
      <c r="BA10" s="68"/>
      <c r="BB10" s="68">
        <f>データ!X6</f>
        <v>2644.37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116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115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114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【106.67】</v>
      </c>
      <c r="F85" s="26" t="str">
        <f>データ!AT6</f>
        <v>【3.64】</v>
      </c>
      <c r="G85" s="26" t="str">
        <f>データ!BE6</f>
        <v>【67.52】</v>
      </c>
      <c r="H85" s="26" t="str">
        <f>データ!BP6</f>
        <v>【705.21】</v>
      </c>
      <c r="I85" s="26" t="str">
        <f>データ!CA6</f>
        <v>【98.96】</v>
      </c>
      <c r="J85" s="26" t="str">
        <f>データ!CL6</f>
        <v>【134.52】</v>
      </c>
      <c r="K85" s="26" t="str">
        <f>データ!CW6</f>
        <v>【59.57】</v>
      </c>
      <c r="L85" s="26" t="str">
        <f>データ!DH6</f>
        <v>【95.57】</v>
      </c>
      <c r="M85" s="26" t="str">
        <f>データ!DS6</f>
        <v>【36.52】</v>
      </c>
      <c r="N85" s="26" t="str">
        <f>データ!ED6</f>
        <v>【5.72】</v>
      </c>
      <c r="O85" s="26" t="str">
        <f>データ!EO6</f>
        <v>【0.30】</v>
      </c>
    </row>
  </sheetData>
  <sheetProtection algorithmName="SHA-512" hashValue="p3IfVQie8FNDlhFPT24Yg2CUXbprJEosMsinHZnSNAitd95BKmdwW2fiqjen/10bJcGYvpwI0KhqZrhOPdJckQ==" saltValue="gdmfeI4CXFrkOqSZnsLwRg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53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54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56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57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58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59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61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62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63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64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65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66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2020</v>
      </c>
      <c r="C6" s="33">
        <f t="shared" ref="C6:X6" si="3">C7</f>
        <v>322041</v>
      </c>
      <c r="D6" s="33">
        <f t="shared" si="3"/>
        <v>46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島根県　益田市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Cc3</v>
      </c>
      <c r="M6" s="33" t="str">
        <f t="shared" si="3"/>
        <v>非設置</v>
      </c>
      <c r="N6" s="34" t="str">
        <f t="shared" si="3"/>
        <v>-</v>
      </c>
      <c r="O6" s="34">
        <f t="shared" si="3"/>
        <v>48.42</v>
      </c>
      <c r="P6" s="34">
        <f t="shared" si="3"/>
        <v>8.3000000000000007</v>
      </c>
      <c r="Q6" s="34">
        <f t="shared" si="3"/>
        <v>100</v>
      </c>
      <c r="R6" s="34">
        <f t="shared" si="3"/>
        <v>4428</v>
      </c>
      <c r="S6" s="34">
        <f t="shared" si="3"/>
        <v>45635</v>
      </c>
      <c r="T6" s="34">
        <f t="shared" si="3"/>
        <v>733.19</v>
      </c>
      <c r="U6" s="34">
        <f t="shared" si="3"/>
        <v>62.24</v>
      </c>
      <c r="V6" s="34">
        <f t="shared" si="3"/>
        <v>3755</v>
      </c>
      <c r="W6" s="34">
        <f t="shared" si="3"/>
        <v>1.42</v>
      </c>
      <c r="X6" s="34">
        <f t="shared" si="3"/>
        <v>2644.37</v>
      </c>
      <c r="Y6" s="35" t="str">
        <f>IF(Y7="",NA(),Y7)</f>
        <v>-</v>
      </c>
      <c r="Z6" s="35" t="str">
        <f t="shared" ref="Z6:AH6" si="4">IF(Z7="",NA(),Z7)</f>
        <v>-</v>
      </c>
      <c r="AA6" s="35" t="str">
        <f t="shared" si="4"/>
        <v>-</v>
      </c>
      <c r="AB6" s="35" t="str">
        <f t="shared" si="4"/>
        <v>-</v>
      </c>
      <c r="AC6" s="35">
        <f t="shared" si="4"/>
        <v>102.31</v>
      </c>
      <c r="AD6" s="35" t="str">
        <f t="shared" si="4"/>
        <v>-</v>
      </c>
      <c r="AE6" s="35" t="str">
        <f t="shared" si="4"/>
        <v>-</v>
      </c>
      <c r="AF6" s="35" t="str">
        <f t="shared" si="4"/>
        <v>-</v>
      </c>
      <c r="AG6" s="35" t="str">
        <f t="shared" si="4"/>
        <v>-</v>
      </c>
      <c r="AH6" s="35">
        <f t="shared" si="4"/>
        <v>103.94</v>
      </c>
      <c r="AI6" s="34" t="str">
        <f>IF(AI7="","",IF(AI7="-","【-】","【"&amp;SUBSTITUTE(TEXT(AI7,"#,##0.00"),"-","△")&amp;"】"))</f>
        <v>【106.67】</v>
      </c>
      <c r="AJ6" s="35" t="str">
        <f>IF(AJ7="",NA(),AJ7)</f>
        <v>-</v>
      </c>
      <c r="AK6" s="35" t="str">
        <f t="shared" ref="AK6:AS6" si="5">IF(AK7="",NA(),AK7)</f>
        <v>-</v>
      </c>
      <c r="AL6" s="35" t="str">
        <f t="shared" si="5"/>
        <v>-</v>
      </c>
      <c r="AM6" s="35" t="str">
        <f t="shared" si="5"/>
        <v>-</v>
      </c>
      <c r="AN6" s="34">
        <f t="shared" si="5"/>
        <v>0</v>
      </c>
      <c r="AO6" s="35" t="str">
        <f t="shared" si="5"/>
        <v>-</v>
      </c>
      <c r="AP6" s="35" t="str">
        <f t="shared" si="5"/>
        <v>-</v>
      </c>
      <c r="AQ6" s="35" t="str">
        <f t="shared" si="5"/>
        <v>-</v>
      </c>
      <c r="AR6" s="35" t="str">
        <f t="shared" si="5"/>
        <v>-</v>
      </c>
      <c r="AS6" s="35">
        <f t="shared" si="5"/>
        <v>43.16</v>
      </c>
      <c r="AT6" s="34" t="str">
        <f>IF(AT7="","",IF(AT7="-","【-】","【"&amp;SUBSTITUTE(TEXT(AT7,"#,##0.00"),"-","△")&amp;"】"))</f>
        <v>【3.64】</v>
      </c>
      <c r="AU6" s="35" t="str">
        <f>IF(AU7="",NA(),AU7)</f>
        <v>-</v>
      </c>
      <c r="AV6" s="35" t="str">
        <f t="shared" ref="AV6:BD6" si="6">IF(AV7="",NA(),AV7)</f>
        <v>-</v>
      </c>
      <c r="AW6" s="35" t="str">
        <f t="shared" si="6"/>
        <v>-</v>
      </c>
      <c r="AX6" s="35" t="str">
        <f t="shared" si="6"/>
        <v>-</v>
      </c>
      <c r="AY6" s="35">
        <f t="shared" si="6"/>
        <v>27.26</v>
      </c>
      <c r="AZ6" s="35" t="str">
        <f t="shared" si="6"/>
        <v>-</v>
      </c>
      <c r="BA6" s="35" t="str">
        <f t="shared" si="6"/>
        <v>-</v>
      </c>
      <c r="BB6" s="35" t="str">
        <f t="shared" si="6"/>
        <v>-</v>
      </c>
      <c r="BC6" s="35" t="str">
        <f t="shared" si="6"/>
        <v>-</v>
      </c>
      <c r="BD6" s="35">
        <f t="shared" si="6"/>
        <v>52.04</v>
      </c>
      <c r="BE6" s="34" t="str">
        <f>IF(BE7="","",IF(BE7="-","【-】","【"&amp;SUBSTITUTE(TEXT(BE7,"#,##0.00"),"-","△")&amp;"】"))</f>
        <v>【67.52】</v>
      </c>
      <c r="BF6" s="35" t="str">
        <f>IF(BF7="",NA(),BF7)</f>
        <v>-</v>
      </c>
      <c r="BG6" s="35" t="str">
        <f t="shared" ref="BG6:BO6" si="7">IF(BG7="",NA(),BG7)</f>
        <v>-</v>
      </c>
      <c r="BH6" s="35" t="str">
        <f t="shared" si="7"/>
        <v>-</v>
      </c>
      <c r="BI6" s="35" t="str">
        <f t="shared" si="7"/>
        <v>-</v>
      </c>
      <c r="BJ6" s="35">
        <f t="shared" si="7"/>
        <v>3793.63</v>
      </c>
      <c r="BK6" s="35" t="str">
        <f t="shared" si="7"/>
        <v>-</v>
      </c>
      <c r="BL6" s="35" t="str">
        <f t="shared" si="7"/>
        <v>-</v>
      </c>
      <c r="BM6" s="35" t="str">
        <f t="shared" si="7"/>
        <v>-</v>
      </c>
      <c r="BN6" s="35" t="str">
        <f t="shared" si="7"/>
        <v>-</v>
      </c>
      <c r="BO6" s="35">
        <f t="shared" si="7"/>
        <v>1575.64</v>
      </c>
      <c r="BP6" s="34" t="str">
        <f>IF(BP7="","",IF(BP7="-","【-】","【"&amp;SUBSTITUTE(TEXT(BP7,"#,##0.00"),"-","△")&amp;"】"))</f>
        <v>【705.21】</v>
      </c>
      <c r="BQ6" s="35" t="str">
        <f>IF(BQ7="",NA(),BQ7)</f>
        <v>-</v>
      </c>
      <c r="BR6" s="35" t="str">
        <f t="shared" ref="BR6:BZ6" si="8">IF(BR7="",NA(),BR7)</f>
        <v>-</v>
      </c>
      <c r="BS6" s="35" t="str">
        <f t="shared" si="8"/>
        <v>-</v>
      </c>
      <c r="BT6" s="35" t="str">
        <f t="shared" si="8"/>
        <v>-</v>
      </c>
      <c r="BU6" s="35">
        <f t="shared" si="8"/>
        <v>99.68</v>
      </c>
      <c r="BV6" s="35" t="str">
        <f t="shared" si="8"/>
        <v>-</v>
      </c>
      <c r="BW6" s="35" t="str">
        <f t="shared" si="8"/>
        <v>-</v>
      </c>
      <c r="BX6" s="35" t="str">
        <f t="shared" si="8"/>
        <v>-</v>
      </c>
      <c r="BY6" s="35" t="str">
        <f t="shared" si="8"/>
        <v>-</v>
      </c>
      <c r="BZ6" s="35">
        <f t="shared" si="8"/>
        <v>73.209999999999994</v>
      </c>
      <c r="CA6" s="34" t="str">
        <f>IF(CA7="","",IF(CA7="-","【-】","【"&amp;SUBSTITUTE(TEXT(CA7,"#,##0.00"),"-","△")&amp;"】"))</f>
        <v>【98.96】</v>
      </c>
      <c r="CB6" s="35" t="str">
        <f>IF(CB7="",NA(),CB7)</f>
        <v>-</v>
      </c>
      <c r="CC6" s="35" t="str">
        <f t="shared" ref="CC6:CK6" si="9">IF(CC7="",NA(),CC7)</f>
        <v>-</v>
      </c>
      <c r="CD6" s="35" t="str">
        <f t="shared" si="9"/>
        <v>-</v>
      </c>
      <c r="CE6" s="35" t="str">
        <f t="shared" si="9"/>
        <v>-</v>
      </c>
      <c r="CF6" s="35">
        <f t="shared" si="9"/>
        <v>234.29</v>
      </c>
      <c r="CG6" s="35" t="str">
        <f t="shared" si="9"/>
        <v>-</v>
      </c>
      <c r="CH6" s="35" t="str">
        <f t="shared" si="9"/>
        <v>-</v>
      </c>
      <c r="CI6" s="35" t="str">
        <f t="shared" si="9"/>
        <v>-</v>
      </c>
      <c r="CJ6" s="35" t="str">
        <f t="shared" si="9"/>
        <v>-</v>
      </c>
      <c r="CK6" s="35">
        <f t="shared" si="9"/>
        <v>229.52</v>
      </c>
      <c r="CL6" s="34" t="str">
        <f>IF(CL7="","",IF(CL7="-","【-】","【"&amp;SUBSTITUTE(TEXT(CL7,"#,##0.00"),"-","△")&amp;"】"))</f>
        <v>【134.52】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>
        <f t="shared" si="10"/>
        <v>47</v>
      </c>
      <c r="CR6" s="35" t="str">
        <f t="shared" si="10"/>
        <v>-</v>
      </c>
      <c r="CS6" s="35" t="str">
        <f t="shared" si="10"/>
        <v>-</v>
      </c>
      <c r="CT6" s="35" t="str">
        <f t="shared" si="10"/>
        <v>-</v>
      </c>
      <c r="CU6" s="35" t="str">
        <f t="shared" si="10"/>
        <v>-</v>
      </c>
      <c r="CV6" s="35">
        <f t="shared" si="10"/>
        <v>44.83</v>
      </c>
      <c r="CW6" s="34" t="str">
        <f>IF(CW7="","",IF(CW7="-","【-】","【"&amp;SUBSTITUTE(TEXT(CW7,"#,##0.00"),"-","△")&amp;"】"))</f>
        <v>【59.57】</v>
      </c>
      <c r="CX6" s="35" t="str">
        <f>IF(CX7="",NA(),CX7)</f>
        <v>-</v>
      </c>
      <c r="CY6" s="35" t="str">
        <f t="shared" ref="CY6:DG6" si="11">IF(CY7="",NA(),CY7)</f>
        <v>-</v>
      </c>
      <c r="CZ6" s="35" t="str">
        <f t="shared" si="11"/>
        <v>-</v>
      </c>
      <c r="DA6" s="35" t="str">
        <f t="shared" si="11"/>
        <v>-</v>
      </c>
      <c r="DB6" s="35">
        <f t="shared" si="11"/>
        <v>64.069999999999993</v>
      </c>
      <c r="DC6" s="35" t="str">
        <f t="shared" si="11"/>
        <v>-</v>
      </c>
      <c r="DD6" s="35" t="str">
        <f t="shared" si="11"/>
        <v>-</v>
      </c>
      <c r="DE6" s="35" t="str">
        <f t="shared" si="11"/>
        <v>-</v>
      </c>
      <c r="DF6" s="35" t="str">
        <f t="shared" si="11"/>
        <v>-</v>
      </c>
      <c r="DG6" s="35">
        <f t="shared" si="11"/>
        <v>60.57</v>
      </c>
      <c r="DH6" s="34" t="str">
        <f>IF(DH7="","",IF(DH7="-","【-】","【"&amp;SUBSTITUTE(TEXT(DH7,"#,##0.00"),"-","△")&amp;"】"))</f>
        <v>【95.57】</v>
      </c>
      <c r="DI6" s="35" t="str">
        <f>IF(DI7="",NA(),DI7)</f>
        <v>-</v>
      </c>
      <c r="DJ6" s="35" t="str">
        <f t="shared" ref="DJ6:DR6" si="12">IF(DJ7="",NA(),DJ7)</f>
        <v>-</v>
      </c>
      <c r="DK6" s="35" t="str">
        <f t="shared" si="12"/>
        <v>-</v>
      </c>
      <c r="DL6" s="35" t="str">
        <f t="shared" si="12"/>
        <v>-</v>
      </c>
      <c r="DM6" s="35">
        <f t="shared" si="12"/>
        <v>19.07</v>
      </c>
      <c r="DN6" s="35" t="str">
        <f t="shared" si="12"/>
        <v>-</v>
      </c>
      <c r="DO6" s="35" t="str">
        <f t="shared" si="12"/>
        <v>-</v>
      </c>
      <c r="DP6" s="35" t="str">
        <f t="shared" si="12"/>
        <v>-</v>
      </c>
      <c r="DQ6" s="35" t="str">
        <f t="shared" si="12"/>
        <v>-</v>
      </c>
      <c r="DR6" s="35">
        <f t="shared" si="12"/>
        <v>7.48</v>
      </c>
      <c r="DS6" s="34" t="str">
        <f>IF(DS7="","",IF(DS7="-","【-】","【"&amp;SUBSTITUTE(TEXT(DS7,"#,##0.00"),"-","△")&amp;"】"))</f>
        <v>【36.52】</v>
      </c>
      <c r="DT6" s="35" t="str">
        <f>IF(DT7="",NA(),DT7)</f>
        <v>-</v>
      </c>
      <c r="DU6" s="35" t="str">
        <f t="shared" ref="DU6:EC6" si="13">IF(DU7="",NA(),DU7)</f>
        <v>-</v>
      </c>
      <c r="DV6" s="35" t="str">
        <f t="shared" si="13"/>
        <v>-</v>
      </c>
      <c r="DW6" s="35" t="str">
        <f t="shared" si="13"/>
        <v>-</v>
      </c>
      <c r="DX6" s="34">
        <f t="shared" si="13"/>
        <v>0</v>
      </c>
      <c r="DY6" s="35" t="str">
        <f t="shared" si="13"/>
        <v>-</v>
      </c>
      <c r="DZ6" s="35" t="str">
        <f t="shared" si="13"/>
        <v>-</v>
      </c>
      <c r="EA6" s="35" t="str">
        <f t="shared" si="13"/>
        <v>-</v>
      </c>
      <c r="EB6" s="35" t="str">
        <f t="shared" si="13"/>
        <v>-</v>
      </c>
      <c r="EC6" s="34">
        <f t="shared" si="13"/>
        <v>0</v>
      </c>
      <c r="ED6" s="34" t="str">
        <f>IF(ED7="","",IF(ED7="-","【-】","【"&amp;SUBSTITUTE(TEXT(ED7,"#,##0.00"),"-","△")&amp;"】"))</f>
        <v>【5.72】</v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4">
        <f t="shared" si="14"/>
        <v>0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>
        <f t="shared" si="14"/>
        <v>0.06</v>
      </c>
      <c r="EO6" s="34" t="str">
        <f>IF(EO7="","",IF(EO7="-","【-】","【"&amp;SUBSTITUTE(TEXT(EO7,"#,##0.00"),"-","△")&amp;"】"))</f>
        <v>【0.30】</v>
      </c>
    </row>
    <row r="7" spans="1:148" s="36" customFormat="1" x14ac:dyDescent="0.15">
      <c r="A7" s="28"/>
      <c r="B7" s="37">
        <v>2020</v>
      </c>
      <c r="C7" s="37">
        <v>322041</v>
      </c>
      <c r="D7" s="37">
        <v>46</v>
      </c>
      <c r="E7" s="37">
        <v>17</v>
      </c>
      <c r="F7" s="37">
        <v>1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48.42</v>
      </c>
      <c r="P7" s="38">
        <v>8.3000000000000007</v>
      </c>
      <c r="Q7" s="38">
        <v>100</v>
      </c>
      <c r="R7" s="38">
        <v>4428</v>
      </c>
      <c r="S7" s="38">
        <v>45635</v>
      </c>
      <c r="T7" s="38">
        <v>733.19</v>
      </c>
      <c r="U7" s="38">
        <v>62.24</v>
      </c>
      <c r="V7" s="38">
        <v>3755</v>
      </c>
      <c r="W7" s="38">
        <v>1.42</v>
      </c>
      <c r="X7" s="38">
        <v>2644.37</v>
      </c>
      <c r="Y7" s="38" t="s">
        <v>102</v>
      </c>
      <c r="Z7" s="38" t="s">
        <v>102</v>
      </c>
      <c r="AA7" s="38" t="s">
        <v>102</v>
      </c>
      <c r="AB7" s="38" t="s">
        <v>102</v>
      </c>
      <c r="AC7" s="38">
        <v>102.31</v>
      </c>
      <c r="AD7" s="38" t="s">
        <v>102</v>
      </c>
      <c r="AE7" s="38" t="s">
        <v>102</v>
      </c>
      <c r="AF7" s="38" t="s">
        <v>102</v>
      </c>
      <c r="AG7" s="38" t="s">
        <v>102</v>
      </c>
      <c r="AH7" s="38">
        <v>103.94</v>
      </c>
      <c r="AI7" s="38">
        <v>106.67</v>
      </c>
      <c r="AJ7" s="38" t="s">
        <v>102</v>
      </c>
      <c r="AK7" s="38" t="s">
        <v>102</v>
      </c>
      <c r="AL7" s="38" t="s">
        <v>102</v>
      </c>
      <c r="AM7" s="38" t="s">
        <v>102</v>
      </c>
      <c r="AN7" s="38">
        <v>0</v>
      </c>
      <c r="AO7" s="38" t="s">
        <v>102</v>
      </c>
      <c r="AP7" s="38" t="s">
        <v>102</v>
      </c>
      <c r="AQ7" s="38" t="s">
        <v>102</v>
      </c>
      <c r="AR7" s="38" t="s">
        <v>102</v>
      </c>
      <c r="AS7" s="38">
        <v>43.16</v>
      </c>
      <c r="AT7" s="38">
        <v>3.64</v>
      </c>
      <c r="AU7" s="38" t="s">
        <v>102</v>
      </c>
      <c r="AV7" s="38" t="s">
        <v>102</v>
      </c>
      <c r="AW7" s="38" t="s">
        <v>102</v>
      </c>
      <c r="AX7" s="38" t="s">
        <v>102</v>
      </c>
      <c r="AY7" s="38">
        <v>27.26</v>
      </c>
      <c r="AZ7" s="38" t="s">
        <v>102</v>
      </c>
      <c r="BA7" s="38" t="s">
        <v>102</v>
      </c>
      <c r="BB7" s="38" t="s">
        <v>102</v>
      </c>
      <c r="BC7" s="38" t="s">
        <v>102</v>
      </c>
      <c r="BD7" s="38">
        <v>52.04</v>
      </c>
      <c r="BE7" s="38">
        <v>67.52</v>
      </c>
      <c r="BF7" s="38" t="s">
        <v>102</v>
      </c>
      <c r="BG7" s="38" t="s">
        <v>102</v>
      </c>
      <c r="BH7" s="38" t="s">
        <v>102</v>
      </c>
      <c r="BI7" s="38" t="s">
        <v>102</v>
      </c>
      <c r="BJ7" s="38">
        <v>3793.63</v>
      </c>
      <c r="BK7" s="38" t="s">
        <v>102</v>
      </c>
      <c r="BL7" s="38" t="s">
        <v>102</v>
      </c>
      <c r="BM7" s="38" t="s">
        <v>102</v>
      </c>
      <c r="BN7" s="38" t="s">
        <v>102</v>
      </c>
      <c r="BO7" s="38">
        <v>1575.64</v>
      </c>
      <c r="BP7" s="38">
        <v>705.21</v>
      </c>
      <c r="BQ7" s="38" t="s">
        <v>102</v>
      </c>
      <c r="BR7" s="38" t="s">
        <v>102</v>
      </c>
      <c r="BS7" s="38" t="s">
        <v>102</v>
      </c>
      <c r="BT7" s="38" t="s">
        <v>102</v>
      </c>
      <c r="BU7" s="38">
        <v>99.68</v>
      </c>
      <c r="BV7" s="38" t="s">
        <v>102</v>
      </c>
      <c r="BW7" s="38" t="s">
        <v>102</v>
      </c>
      <c r="BX7" s="38" t="s">
        <v>102</v>
      </c>
      <c r="BY7" s="38" t="s">
        <v>102</v>
      </c>
      <c r="BZ7" s="38">
        <v>73.209999999999994</v>
      </c>
      <c r="CA7" s="38">
        <v>98.96</v>
      </c>
      <c r="CB7" s="38" t="s">
        <v>102</v>
      </c>
      <c r="CC7" s="38" t="s">
        <v>102</v>
      </c>
      <c r="CD7" s="38" t="s">
        <v>102</v>
      </c>
      <c r="CE7" s="38" t="s">
        <v>102</v>
      </c>
      <c r="CF7" s="38">
        <v>234.29</v>
      </c>
      <c r="CG7" s="38" t="s">
        <v>102</v>
      </c>
      <c r="CH7" s="38" t="s">
        <v>102</v>
      </c>
      <c r="CI7" s="38" t="s">
        <v>102</v>
      </c>
      <c r="CJ7" s="38" t="s">
        <v>102</v>
      </c>
      <c r="CK7" s="38">
        <v>229.52</v>
      </c>
      <c r="CL7" s="38">
        <v>134.52000000000001</v>
      </c>
      <c r="CM7" s="38" t="s">
        <v>102</v>
      </c>
      <c r="CN7" s="38" t="s">
        <v>102</v>
      </c>
      <c r="CO7" s="38" t="s">
        <v>102</v>
      </c>
      <c r="CP7" s="38" t="s">
        <v>102</v>
      </c>
      <c r="CQ7" s="38">
        <v>47</v>
      </c>
      <c r="CR7" s="38" t="s">
        <v>102</v>
      </c>
      <c r="CS7" s="38" t="s">
        <v>102</v>
      </c>
      <c r="CT7" s="38" t="s">
        <v>102</v>
      </c>
      <c r="CU7" s="38" t="s">
        <v>102</v>
      </c>
      <c r="CV7" s="38">
        <v>44.83</v>
      </c>
      <c r="CW7" s="38">
        <v>59.57</v>
      </c>
      <c r="CX7" s="38" t="s">
        <v>102</v>
      </c>
      <c r="CY7" s="38" t="s">
        <v>102</v>
      </c>
      <c r="CZ7" s="38" t="s">
        <v>102</v>
      </c>
      <c r="DA7" s="38" t="s">
        <v>102</v>
      </c>
      <c r="DB7" s="38">
        <v>64.069999999999993</v>
      </c>
      <c r="DC7" s="38" t="s">
        <v>102</v>
      </c>
      <c r="DD7" s="38" t="s">
        <v>102</v>
      </c>
      <c r="DE7" s="38" t="s">
        <v>102</v>
      </c>
      <c r="DF7" s="38" t="s">
        <v>102</v>
      </c>
      <c r="DG7" s="38">
        <v>60.57</v>
      </c>
      <c r="DH7" s="38">
        <v>95.57</v>
      </c>
      <c r="DI7" s="38" t="s">
        <v>102</v>
      </c>
      <c r="DJ7" s="38" t="s">
        <v>102</v>
      </c>
      <c r="DK7" s="38" t="s">
        <v>102</v>
      </c>
      <c r="DL7" s="38" t="s">
        <v>102</v>
      </c>
      <c r="DM7" s="38">
        <v>19.07</v>
      </c>
      <c r="DN7" s="38" t="s">
        <v>102</v>
      </c>
      <c r="DO7" s="38" t="s">
        <v>102</v>
      </c>
      <c r="DP7" s="38" t="s">
        <v>102</v>
      </c>
      <c r="DQ7" s="38" t="s">
        <v>102</v>
      </c>
      <c r="DR7" s="38">
        <v>7.48</v>
      </c>
      <c r="DS7" s="38">
        <v>36.520000000000003</v>
      </c>
      <c r="DT7" s="38" t="s">
        <v>102</v>
      </c>
      <c r="DU7" s="38" t="s">
        <v>102</v>
      </c>
      <c r="DV7" s="38" t="s">
        <v>102</v>
      </c>
      <c r="DW7" s="38" t="s">
        <v>102</v>
      </c>
      <c r="DX7" s="38">
        <v>0</v>
      </c>
      <c r="DY7" s="38" t="s">
        <v>102</v>
      </c>
      <c r="DZ7" s="38" t="s">
        <v>102</v>
      </c>
      <c r="EA7" s="38" t="s">
        <v>102</v>
      </c>
      <c r="EB7" s="38" t="s">
        <v>102</v>
      </c>
      <c r="EC7" s="38">
        <v>0</v>
      </c>
      <c r="ED7" s="38">
        <v>5.72</v>
      </c>
      <c r="EE7" s="38" t="s">
        <v>102</v>
      </c>
      <c r="EF7" s="38" t="s">
        <v>102</v>
      </c>
      <c r="EG7" s="38" t="s">
        <v>102</v>
      </c>
      <c r="EH7" s="38" t="s">
        <v>102</v>
      </c>
      <c r="EI7" s="38">
        <v>0</v>
      </c>
      <c r="EJ7" s="38" t="s">
        <v>102</v>
      </c>
      <c r="EK7" s="38" t="s">
        <v>102</v>
      </c>
      <c r="EL7" s="38" t="s">
        <v>102</v>
      </c>
      <c r="EM7" s="38" t="s">
        <v>102</v>
      </c>
      <c r="EN7" s="38">
        <v>0.06</v>
      </c>
      <c r="EO7" s="38">
        <v>0.3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109</v>
      </c>
    </row>
    <row r="13" spans="1:148" x14ac:dyDescent="0.15">
      <c r="B13" t="s">
        <v>110</v>
      </c>
      <c r="C13" t="s">
        <v>110</v>
      </c>
      <c r="D13" t="s">
        <v>111</v>
      </c>
      <c r="E13" t="s">
        <v>112</v>
      </c>
      <c r="F13" t="s">
        <v>112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cp:lastModifiedBy>下水道課</cp:lastModifiedBy>
  <cp:lastPrinted>2022-01-17T01:11:22Z</cp:lastPrinted>
  <dcterms:created xsi:type="dcterms:W3CDTF">2021-12-03T07:16:54Z</dcterms:created>
  <dcterms:modified xsi:type="dcterms:W3CDTF">2022-08-01T04:38:03Z</dcterms:modified>
</cp:coreProperties>
</file>