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adfile11\上下水道部\下水道課\ファイルサーバ\管理普及係\総　調査関係\Ｒ4\2.6〆切経営分析表\提出\公共再提出\"/>
    </mc:Choice>
  </mc:AlternateContent>
  <workbookProtection workbookAlgorithmName="SHA-512" workbookHashValue="MH1NNOLD1OH62lamy2BN8hYvEE0mTan8OAFBcJl+Gh2QerC9lhNsSLhg5CNZaW7mJ+wmuP87f8VxeVcTmeO+7g==" workbookSaltValue="+s57SgNAGX52OCIVE/4xV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AD10" i="4" s="1"/>
  <c r="Q6" i="5"/>
  <c r="W10" i="4" s="1"/>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P10" i="4"/>
  <c r="I10" i="4"/>
  <c r="AT8" i="4"/>
  <c r="AL8" i="4"/>
  <c r="W8" i="4"/>
  <c r="P8" i="4"/>
  <c r="B6" i="4"/>
</calcChain>
</file>

<file path=xl/sharedStrings.xml><?xml version="1.0" encoding="utf-8"?>
<sst xmlns="http://schemas.openxmlformats.org/spreadsheetml/2006/main" count="297" uniqueCount="116">
  <si>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</si>
  <si>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</si>
  <si>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</si>
  <si>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</si>
  <si>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</si>
  <si>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</si>
  <si>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</si>
  <si>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</si>
  <si>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</si>
  <si>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</si>
  <si>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</si>
  <si>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</si>
  <si>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</si>
  <si>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</si>
  <si>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</si>
  <si>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</si>
  <si>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</si>
  <si>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</si>
  <si>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</si>
  <si>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</si>
  <si>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</si>
  <si>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</si>
  <si>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</si>
  <si>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</si>
  <si>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</si>
  <si>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</si>
  <si>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</si>
  <si>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</si>
  <si>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</si>
  <si>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</si>
  <si>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</si>
  <si>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</si>
  <si>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</si>
  <si>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</si>
  <si>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</si>
  <si>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</si>
  <si>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</si>
  <si>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</si>
  <si>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</si>
  <si>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</si>
  <si>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</si>
  <si>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</si>
  <si>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</si>
  <si>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</si>
  <si>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</si>
  <si>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</si>
  <si>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</si>
  <si>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</si>
  <si>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</si>
  <si>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</si>
  <si>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</si>
  <si>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</si>
  <si>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</si>
  <si>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</si>
  <si>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</si>
  <si>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</si>
  <si>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</si>
  <si>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</si>
  <si>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</si>
  <si>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</si>
  <si>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</si>
  <si>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</si>
  <si>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</si>
  <si>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</si>
  <si>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</si>
  <si>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</si>
  <si>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</si>
  <si>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</si>
  <si>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</si>
  <si>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</si>
  <si>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</si>
  <si>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</si>
  <si>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</si>
  <si>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</si>
  <si>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</si>
  <si>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</si>
  <si>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</si>
  <si>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</si>
  <si>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</si>
  <si>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</si>
  <si>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</si>
  <si>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</si>
  <si>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</si>
  <si>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</si>
  <si>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</si>
  <si>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</si>
  <si>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</si>
  <si>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</si>
  <si>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</si>
  <si>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</si>
  <si>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</si>
  <si>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</si>
  <si>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</si>
  <si>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</si>
  <si>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</si>
  <si>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</si>
  <si>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益田市</t>
  </si>
  <si>
    <t>法適用</t>
  </si>
  <si>
    <t>下水道事業</t>
  </si>
  <si>
    <t>公共下水道</t>
  </si>
  <si>
    <t>Cc3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</si>
  <si>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</si>
  <si>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</si>
  <si>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</si>
  <si>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</si>
  <si>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</si>
  <si>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</si>
  <si>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</si>
  <si>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</si>
  <si>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</si>
  <si>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</si>
  <si>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</si>
  <si>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</si>
  <si>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供用開始から間がないため、法定耐用年数50年を経過した管渠はない。施設においては、日頃から定期的な保守点検や修繕による延命化を図っている。</t>
    <phoneticPr fontId="4"/>
  </si>
  <si>
    <t>　益田市の公共下水道事業は、平成21年度より一部供用を開始してはいるものの、全体計画に対する整備率は非常に低い。使用料収入の増加による経営健全化を図るためにも、未整備区域の整備が急がれるが、過大な投資は、借入金の返済によって将来の経営を圧迫することとなるため、整備にあたっては、効率的、かつ適正規模の整備拡張を行っていく必要がある。また、水洗化率の向上は、整備済下水道施設を最大限に活用し、公共用水域の水質保全に大きく寄与するとともに、投資資本の早期活用及び使用料の増収など、経営の健全化につながることから、引き続き向上に努めたい。</t>
    <phoneticPr fontId="4"/>
  </si>
  <si>
    <t>　当市における公共下水道事業は平成21年4月から供用を開始しており、順次整備区域を拡大しているところである。令和2年4月1日に公営企業会計に移行したため、各項目の数値については令和2年度からとなっている。
①経常収支比率は、100%を上回っており、健全性を保っている。
③流動比率は、類似団体と比較して低いが流動負債の多くを建設改良費に充てた企業債が占めており、一般会計が負担する雨水事業にかかる企業債が含まれていることもあり数値が低くなっている。
④企業債残高対事業規模比率は、整備区域の拡大に伴い、企業債残高は増加傾向であり、令和2年度と比較して令和3年度の数値が半減したのは、一般会計負担額の算出方法の相違によるものである。
⑤経費回収率は、100％に近く類似団体と比較して良好ではあるが今後も水洗化率の向上に努めたい。
⑥汚水処理原価は、類似団体の平均値より上回っており経営の健全化を図り効率的な維持管理が必要である。
⑦⑧施設利用率及び水洗化率は、類似団体の平均値を上回っており、効率良く施設を利用している。今後も普及を促進し、水洗化率の向上に取組む必要がある。
　</t>
    <rPh sb="54" eb="56">
      <t>レイワ</t>
    </rPh>
    <rPh sb="57" eb="58">
      <t>ネン</t>
    </rPh>
    <rPh sb="59" eb="60">
      <t>ガツ</t>
    </rPh>
    <rPh sb="61" eb="62">
      <t>ニチ</t>
    </rPh>
    <rPh sb="63" eb="65">
      <t>コウエイ</t>
    </rPh>
    <rPh sb="65" eb="67">
      <t>キギョウ</t>
    </rPh>
    <rPh sb="67" eb="69">
      <t>カイケイ</t>
    </rPh>
    <rPh sb="70" eb="72">
      <t>イコウ</t>
    </rPh>
    <rPh sb="77" eb="80">
      <t>カクコウモク</t>
    </rPh>
    <rPh sb="81" eb="83">
      <t>スウチ</t>
    </rPh>
    <rPh sb="88" eb="90">
      <t>レイワ</t>
    </rPh>
    <rPh sb="91" eb="92">
      <t>ネン</t>
    </rPh>
    <rPh sb="92" eb="93">
      <t>ド</t>
    </rPh>
    <rPh sb="105" eb="107">
      <t>ケイジョウ</t>
    </rPh>
    <rPh sb="107" eb="109">
      <t>シュウシ</t>
    </rPh>
    <rPh sb="109" eb="111">
      <t>ヒリツ</t>
    </rPh>
    <rPh sb="118" eb="120">
      <t>ウワマワ</t>
    </rPh>
    <rPh sb="125" eb="128">
      <t>ケンゼンセイ</t>
    </rPh>
    <rPh sb="129" eb="130">
      <t>タモ</t>
    </rPh>
    <rPh sb="156" eb="160">
      <t>リュウドウフサイ</t>
    </rPh>
    <rPh sb="161" eb="162">
      <t>オオ</t>
    </rPh>
    <rPh sb="164" eb="166">
      <t>ケンセツ</t>
    </rPh>
    <rPh sb="166" eb="169">
      <t>カイリョウヒ</t>
    </rPh>
    <rPh sb="170" eb="171">
      <t>ア</t>
    </rPh>
    <rPh sb="173" eb="176">
      <t>キギョウサイ</t>
    </rPh>
    <rPh sb="177" eb="178">
      <t>シ</t>
    </rPh>
    <rPh sb="183" eb="187">
      <t>イッパンカイケイ</t>
    </rPh>
    <rPh sb="188" eb="190">
      <t>フタン</t>
    </rPh>
    <rPh sb="192" eb="194">
      <t>ウスイ</t>
    </rPh>
    <rPh sb="194" eb="196">
      <t>ジギョウ</t>
    </rPh>
    <rPh sb="200" eb="203">
      <t>キギョウサイ</t>
    </rPh>
    <rPh sb="204" eb="205">
      <t>フク</t>
    </rPh>
    <rPh sb="215" eb="217">
      <t>スウチ</t>
    </rPh>
    <rPh sb="218" eb="219">
      <t>ヒク</t>
    </rPh>
    <rPh sb="233" eb="234">
      <t>タカ</t>
    </rPh>
    <rPh sb="262" eb="264">
      <t>ケイコウ</t>
    </rPh>
    <rPh sb="268" eb="270">
      <t>レイワ</t>
    </rPh>
    <rPh sb="271" eb="273">
      <t>ネンド</t>
    </rPh>
    <rPh sb="274" eb="276">
      <t>ヒカク</t>
    </rPh>
    <rPh sb="278" eb="280">
      <t>レイワ</t>
    </rPh>
    <rPh sb="281" eb="283">
      <t>ネンド</t>
    </rPh>
    <rPh sb="284" eb="286">
      <t>スウチ</t>
    </rPh>
    <rPh sb="287" eb="289">
      <t>ハンゲン</t>
    </rPh>
    <rPh sb="294" eb="298">
      <t>イッパンカイケイ</t>
    </rPh>
    <rPh sb="298" eb="301">
      <t>フタンガク</t>
    </rPh>
    <rPh sb="302" eb="304">
      <t>サンシュツ</t>
    </rPh>
    <rPh sb="304" eb="306">
      <t>ホウホウ</t>
    </rPh>
    <rPh sb="307" eb="309">
      <t>ソウイ</t>
    </rPh>
    <rPh sb="333" eb="334">
      <t>チカ</t>
    </rPh>
    <rPh sb="335" eb="337">
      <t>ルイジ</t>
    </rPh>
    <rPh sb="337" eb="339">
      <t>ダンタイ</t>
    </rPh>
    <rPh sb="340" eb="342">
      <t>ヒカク</t>
    </rPh>
    <rPh sb="351" eb="353">
      <t>コンゴ</t>
    </rPh>
    <rPh sb="362" eb="363">
      <t>ツト</t>
    </rPh>
    <rPh sb="378" eb="380">
      <t>ルイジ</t>
    </rPh>
    <rPh sb="380" eb="382">
      <t>ダンタイ</t>
    </rPh>
    <rPh sb="383" eb="386">
      <t>ヘイキンチ</t>
    </rPh>
    <rPh sb="388" eb="390">
      <t>ウワマワ</t>
    </rPh>
    <rPh sb="394" eb="396">
      <t>ケイエイ</t>
    </rPh>
    <rPh sb="397" eb="400">
      <t>ケンゼンカ</t>
    </rPh>
    <rPh sb="401" eb="402">
      <t>ハカ</t>
    </rPh>
    <rPh sb="403" eb="406">
      <t>コウリツテキ</t>
    </rPh>
    <rPh sb="407" eb="411">
      <t>イジカンリ</t>
    </rPh>
    <rPh sb="412" eb="414">
      <t>ヒツヨウ</t>
    </rPh>
    <rPh sb="426" eb="427">
      <t>オヨ</t>
    </rPh>
    <rPh sb="428" eb="432">
      <t>スイセンカリツ</t>
    </rPh>
    <rPh sb="434" eb="436">
      <t>ルイジ</t>
    </rPh>
    <rPh sb="436" eb="438">
      <t>ダンタイ</t>
    </rPh>
    <rPh sb="439" eb="442">
      <t>ヘイキンチ</t>
    </rPh>
    <rPh sb="443" eb="445">
      <t>ウワマワ</t>
    </rPh>
    <rPh sb="450" eb="452">
      <t>コウリツ</t>
    </rPh>
    <rPh sb="452" eb="453">
      <t>ヨ</t>
    </rPh>
    <rPh sb="454" eb="456">
      <t>シセツ</t>
    </rPh>
    <rPh sb="457" eb="459">
      <t>リヨウ</t>
    </rPh>
    <rPh sb="464" eb="466">
      <t>コンゴ</t>
    </rPh>
    <rPh sb="467" eb="469">
      <t>フキュウ</t>
    </rPh>
    <rPh sb="470" eb="472">
      <t>ソクシン</t>
    </rPh>
    <rPh sb="474" eb="478">
      <t>スイセンカリツ</t>
    </rPh>
    <rPh sb="479" eb="481">
      <t>コウジョウ</t>
    </rPh>
    <rPh sb="482" eb="484">
      <t>トリク</t>
    </rPh>
    <rPh sb="485" eb="48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</si>
</sst>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D81-4FFA-92CE-A89C044F148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0.06</c:v>
                </c:pt>
                <c:pt idx="4" formatCode="#,##0.00;&quot;△&quot;#,##0.00">
                  <c:v>0</c:v>
                </c:pt>
              </c:numCache>
            </c:numRef>
          </c:val>
          <c:smooth val="0"/>
          <c:extLst>
            <c:ext xmlns:c16="http://schemas.microsoft.com/office/drawing/2014/chart" uri="{C3380CC4-5D6E-409C-BE32-E72D297353CC}">
              <c16:uniqueId val="{00000001-BD81-4FFA-92CE-A89C044F148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47</c:v>
                </c:pt>
                <c:pt idx="4">
                  <c:v>49.71</c:v>
                </c:pt>
              </c:numCache>
            </c:numRef>
          </c:val>
          <c:extLst>
            <c:ext xmlns:c16="http://schemas.microsoft.com/office/drawing/2014/chart" uri="{C3380CC4-5D6E-409C-BE32-E72D297353CC}">
              <c16:uniqueId val="{00000000-F068-483C-B92C-1325F3B0510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44.83</c:v>
                </c:pt>
                <c:pt idx="4">
                  <c:v>48</c:v>
                </c:pt>
              </c:numCache>
            </c:numRef>
          </c:val>
          <c:smooth val="0"/>
          <c:extLst>
            <c:ext xmlns:c16="http://schemas.microsoft.com/office/drawing/2014/chart" uri="{C3380CC4-5D6E-409C-BE32-E72D297353CC}">
              <c16:uniqueId val="{00000001-F068-483C-B92C-1325F3B0510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64.069999999999993</c:v>
                </c:pt>
                <c:pt idx="4">
                  <c:v>65.33</c:v>
                </c:pt>
              </c:numCache>
            </c:numRef>
          </c:val>
          <c:extLst>
            <c:ext xmlns:c16="http://schemas.microsoft.com/office/drawing/2014/chart" uri="{C3380CC4-5D6E-409C-BE32-E72D297353CC}">
              <c16:uniqueId val="{00000000-6156-4146-BDFB-3D1E4785C59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60.57</c:v>
                </c:pt>
                <c:pt idx="4">
                  <c:v>56.11</c:v>
                </c:pt>
              </c:numCache>
            </c:numRef>
          </c:val>
          <c:smooth val="0"/>
          <c:extLst>
            <c:ext xmlns:c16="http://schemas.microsoft.com/office/drawing/2014/chart" uri="{C3380CC4-5D6E-409C-BE32-E72D297353CC}">
              <c16:uniqueId val="{00000001-6156-4146-BDFB-3D1E4785C59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102.31</c:v>
                </c:pt>
                <c:pt idx="4">
                  <c:v>105.05</c:v>
                </c:pt>
              </c:numCache>
            </c:numRef>
          </c:val>
          <c:extLst>
            <c:ext xmlns:c16="http://schemas.microsoft.com/office/drawing/2014/chart" uri="{C3380CC4-5D6E-409C-BE32-E72D297353CC}">
              <c16:uniqueId val="{00000000-D930-4F29-94D1-B00A8BF035A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103.94</c:v>
                </c:pt>
                <c:pt idx="4">
                  <c:v>106.52</c:v>
                </c:pt>
              </c:numCache>
            </c:numRef>
          </c:val>
          <c:smooth val="0"/>
          <c:extLst>
            <c:ext xmlns:c16="http://schemas.microsoft.com/office/drawing/2014/chart" uri="{C3380CC4-5D6E-409C-BE32-E72D297353CC}">
              <c16:uniqueId val="{00000001-D930-4F29-94D1-B00A8BF035A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19.07</c:v>
                </c:pt>
                <c:pt idx="4">
                  <c:v>21</c:v>
                </c:pt>
              </c:numCache>
            </c:numRef>
          </c:val>
          <c:extLst>
            <c:ext xmlns:c16="http://schemas.microsoft.com/office/drawing/2014/chart" uri="{C3380CC4-5D6E-409C-BE32-E72D297353CC}">
              <c16:uniqueId val="{00000000-37B9-4F35-B37E-3F7E1E7016C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7.48</c:v>
                </c:pt>
                <c:pt idx="4">
                  <c:v>9.7200000000000006</c:v>
                </c:pt>
              </c:numCache>
            </c:numRef>
          </c:val>
          <c:smooth val="0"/>
          <c:extLst>
            <c:ext xmlns:c16="http://schemas.microsoft.com/office/drawing/2014/chart" uri="{C3380CC4-5D6E-409C-BE32-E72D297353CC}">
              <c16:uniqueId val="{00000001-37B9-4F35-B37E-3F7E1E7016C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746-4AB1-8021-A3692B9B4C3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1746-4AB1-8021-A3692B9B4C3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F7C-4E97-9F3C-E60EED32839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43.16</c:v>
                </c:pt>
                <c:pt idx="4">
                  <c:v>52.51</c:v>
                </c:pt>
              </c:numCache>
            </c:numRef>
          </c:val>
          <c:smooth val="0"/>
          <c:extLst>
            <c:ext xmlns:c16="http://schemas.microsoft.com/office/drawing/2014/chart" uri="{C3380CC4-5D6E-409C-BE32-E72D297353CC}">
              <c16:uniqueId val="{00000001-1F7C-4E97-9F3C-E60EED32839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27.26</c:v>
                </c:pt>
                <c:pt idx="4">
                  <c:v>26.11</c:v>
                </c:pt>
              </c:numCache>
            </c:numRef>
          </c:val>
          <c:extLst>
            <c:ext xmlns:c16="http://schemas.microsoft.com/office/drawing/2014/chart" uri="{C3380CC4-5D6E-409C-BE32-E72D297353CC}">
              <c16:uniqueId val="{00000000-921B-402E-8AB6-BCBEF83D5DF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52.04</c:v>
                </c:pt>
                <c:pt idx="4">
                  <c:v>72.17</c:v>
                </c:pt>
              </c:numCache>
            </c:numRef>
          </c:val>
          <c:smooth val="0"/>
          <c:extLst>
            <c:ext xmlns:c16="http://schemas.microsoft.com/office/drawing/2014/chart" uri="{C3380CC4-5D6E-409C-BE32-E72D297353CC}">
              <c16:uniqueId val="{00000001-921B-402E-8AB6-BCBEF83D5DF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3793.63</c:v>
                </c:pt>
                <c:pt idx="4">
                  <c:v>1509.33</c:v>
                </c:pt>
              </c:numCache>
            </c:numRef>
          </c:val>
          <c:extLst>
            <c:ext xmlns:c16="http://schemas.microsoft.com/office/drawing/2014/chart" uri="{C3380CC4-5D6E-409C-BE32-E72D297353CC}">
              <c16:uniqueId val="{00000000-341E-4E3A-B454-0DBDD687964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1575.64</c:v>
                </c:pt>
                <c:pt idx="4">
                  <c:v>914.32</c:v>
                </c:pt>
              </c:numCache>
            </c:numRef>
          </c:val>
          <c:smooth val="0"/>
          <c:extLst>
            <c:ext xmlns:c16="http://schemas.microsoft.com/office/drawing/2014/chart" uri="{C3380CC4-5D6E-409C-BE32-E72D297353CC}">
              <c16:uniqueId val="{00000001-341E-4E3A-B454-0DBDD687964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99.68</c:v>
                </c:pt>
                <c:pt idx="4">
                  <c:v>98.87</c:v>
                </c:pt>
              </c:numCache>
            </c:numRef>
          </c:val>
          <c:extLst>
            <c:ext xmlns:c16="http://schemas.microsoft.com/office/drawing/2014/chart" uri="{C3380CC4-5D6E-409C-BE32-E72D297353CC}">
              <c16:uniqueId val="{00000000-21E5-4E5E-AA78-C3758A9CC9E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73.209999999999994</c:v>
                </c:pt>
                <c:pt idx="4">
                  <c:v>75.599999999999994</c:v>
                </c:pt>
              </c:numCache>
            </c:numRef>
          </c:val>
          <c:smooth val="0"/>
          <c:extLst>
            <c:ext xmlns:c16="http://schemas.microsoft.com/office/drawing/2014/chart" uri="{C3380CC4-5D6E-409C-BE32-E72D297353CC}">
              <c16:uniqueId val="{00000001-21E5-4E5E-AA78-C3758A9CC9E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234.29</c:v>
                </c:pt>
                <c:pt idx="4">
                  <c:v>237.35</c:v>
                </c:pt>
              </c:numCache>
            </c:numRef>
          </c:val>
          <c:extLst>
            <c:ext xmlns:c16="http://schemas.microsoft.com/office/drawing/2014/chart" uri="{C3380CC4-5D6E-409C-BE32-E72D297353CC}">
              <c16:uniqueId val="{00000000-DD0A-4966-8631-83FD611AB4A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229.52</c:v>
                </c:pt>
                <c:pt idx="4">
                  <c:v>211.98</c:v>
                </c:pt>
              </c:numCache>
            </c:numRef>
          </c:val>
          <c:smooth val="0"/>
          <c:extLst>
            <c:ext xmlns:c16="http://schemas.microsoft.com/office/drawing/2014/chart" uri="{C3380CC4-5D6E-409C-BE32-E72D297353CC}">
              <c16:uniqueId val="{00000001-DD0A-4966-8631-83FD611AB4A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R13" zoomScaleNormal="100" workbookViewId="0">
      <selection activeCell="CD32" sqref="CD3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島根県　益田市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Cc3</v>
      </c>
      <c r="X8" s="65"/>
      <c r="Y8" s="65"/>
      <c r="Z8" s="65"/>
      <c r="AA8" s="65"/>
      <c r="AB8" s="65"/>
      <c r="AC8" s="65"/>
      <c r="AD8" s="66" t="str">
        <f>データ!$M$6</f>
        <v>非設置</v>
      </c>
      <c r="AE8" s="66"/>
      <c r="AF8" s="66"/>
      <c r="AG8" s="66"/>
      <c r="AH8" s="66"/>
      <c r="AI8" s="66"/>
      <c r="AJ8" s="66"/>
      <c r="AK8" s="3"/>
      <c r="AL8" s="45">
        <f>データ!S6</f>
        <v>44976</v>
      </c>
      <c r="AM8" s="45"/>
      <c r="AN8" s="45"/>
      <c r="AO8" s="45"/>
      <c r="AP8" s="45"/>
      <c r="AQ8" s="45"/>
      <c r="AR8" s="45"/>
      <c r="AS8" s="45"/>
      <c r="AT8" s="46">
        <f>データ!T6</f>
        <v>733.19</v>
      </c>
      <c r="AU8" s="46"/>
      <c r="AV8" s="46"/>
      <c r="AW8" s="46"/>
      <c r="AX8" s="46"/>
      <c r="AY8" s="46"/>
      <c r="AZ8" s="46"/>
      <c r="BA8" s="46"/>
      <c r="BB8" s="46">
        <f>データ!U6</f>
        <v>61.34</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49.13</v>
      </c>
      <c r="J10" s="46"/>
      <c r="K10" s="46"/>
      <c r="L10" s="46"/>
      <c r="M10" s="46"/>
      <c r="N10" s="46"/>
      <c r="O10" s="46"/>
      <c r="P10" s="46">
        <f>データ!P6</f>
        <v>8.6</v>
      </c>
      <c r="Q10" s="46"/>
      <c r="R10" s="46"/>
      <c r="S10" s="46"/>
      <c r="T10" s="46"/>
      <c r="U10" s="46"/>
      <c r="V10" s="46"/>
      <c r="W10" s="46">
        <f>データ!Q6</f>
        <v>100</v>
      </c>
      <c r="X10" s="46"/>
      <c r="Y10" s="46"/>
      <c r="Z10" s="46"/>
      <c r="AA10" s="46"/>
      <c r="AB10" s="46"/>
      <c r="AC10" s="46"/>
      <c r="AD10" s="45">
        <f>データ!R6</f>
        <v>4510</v>
      </c>
      <c r="AE10" s="45"/>
      <c r="AF10" s="45"/>
      <c r="AG10" s="45"/>
      <c r="AH10" s="45"/>
      <c r="AI10" s="45"/>
      <c r="AJ10" s="45"/>
      <c r="AK10" s="2"/>
      <c r="AL10" s="45">
        <f>データ!V6</f>
        <v>3836</v>
      </c>
      <c r="AM10" s="45"/>
      <c r="AN10" s="45"/>
      <c r="AO10" s="45"/>
      <c r="AP10" s="45"/>
      <c r="AQ10" s="45"/>
      <c r="AR10" s="45"/>
      <c r="AS10" s="45"/>
      <c r="AT10" s="46">
        <f>データ!W6</f>
        <v>1.42</v>
      </c>
      <c r="AU10" s="46"/>
      <c r="AV10" s="46"/>
      <c r="AW10" s="46"/>
      <c r="AX10" s="46"/>
      <c r="AY10" s="46"/>
      <c r="AZ10" s="46"/>
      <c r="BA10" s="46"/>
      <c r="BB10" s="46">
        <f>データ!X6</f>
        <v>2701.41</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p70+3ppen2JlunEgpwy8xZ16C99dOwBY+59tXU/s53iSIybZGg9mjNE5QKhZoxZ5pFm6CnJ+H5L/xr9cWRzSEA==" saltValue="rnc5RrnL9vtbkcqV1bS00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322041</v>
      </c>
      <c r="D6" s="19">
        <f t="shared" si="3"/>
        <v>46</v>
      </c>
      <c r="E6" s="19">
        <f t="shared" si="3"/>
        <v>17</v>
      </c>
      <c r="F6" s="19">
        <f t="shared" si="3"/>
        <v>1</v>
      </c>
      <c r="G6" s="19">
        <f t="shared" si="3"/>
        <v>0</v>
      </c>
      <c r="H6" s="19" t="str">
        <f t="shared" si="3"/>
        <v>島根県　益田市</v>
      </c>
      <c r="I6" s="19" t="str">
        <f t="shared" si="3"/>
        <v>法適用</v>
      </c>
      <c r="J6" s="19" t="str">
        <f t="shared" si="3"/>
        <v>下水道事業</v>
      </c>
      <c r="K6" s="19" t="str">
        <f t="shared" si="3"/>
        <v>公共下水道</v>
      </c>
      <c r="L6" s="19" t="str">
        <f t="shared" si="3"/>
        <v>Cc3</v>
      </c>
      <c r="M6" s="19" t="str">
        <f t="shared" si="3"/>
        <v>非設置</v>
      </c>
      <c r="N6" s="20" t="str">
        <f t="shared" si="3"/>
        <v>-</v>
      </c>
      <c r="O6" s="20">
        <f t="shared" si="3"/>
        <v>49.13</v>
      </c>
      <c r="P6" s="20">
        <f t="shared" si="3"/>
        <v>8.6</v>
      </c>
      <c r="Q6" s="20">
        <f t="shared" si="3"/>
        <v>100</v>
      </c>
      <c r="R6" s="20">
        <f t="shared" si="3"/>
        <v>4510</v>
      </c>
      <c r="S6" s="20">
        <f t="shared" si="3"/>
        <v>44976</v>
      </c>
      <c r="T6" s="20">
        <f t="shared" si="3"/>
        <v>733.19</v>
      </c>
      <c r="U6" s="20">
        <f t="shared" si="3"/>
        <v>61.34</v>
      </c>
      <c r="V6" s="20">
        <f t="shared" si="3"/>
        <v>3836</v>
      </c>
      <c r="W6" s="20">
        <f t="shared" si="3"/>
        <v>1.42</v>
      </c>
      <c r="X6" s="20">
        <f t="shared" si="3"/>
        <v>2701.41</v>
      </c>
      <c r="Y6" s="21" t="str">
        <f>IF(Y7="",NA(),Y7)</f>
        <v>-</v>
      </c>
      <c r="Z6" s="21" t="str">
        <f t="shared" ref="Z6:AH6" si="4">IF(Z7="",NA(),Z7)</f>
        <v>-</v>
      </c>
      <c r="AA6" s="21" t="str">
        <f t="shared" si="4"/>
        <v>-</v>
      </c>
      <c r="AB6" s="21">
        <f t="shared" si="4"/>
        <v>102.31</v>
      </c>
      <c r="AC6" s="21">
        <f t="shared" si="4"/>
        <v>105.05</v>
      </c>
      <c r="AD6" s="21" t="str">
        <f t="shared" si="4"/>
        <v>-</v>
      </c>
      <c r="AE6" s="21" t="str">
        <f t="shared" si="4"/>
        <v>-</v>
      </c>
      <c r="AF6" s="21" t="str">
        <f t="shared" si="4"/>
        <v>-</v>
      </c>
      <c r="AG6" s="21">
        <f t="shared" si="4"/>
        <v>103.94</v>
      </c>
      <c r="AH6" s="21">
        <f t="shared" si="4"/>
        <v>106.52</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43.16</v>
      </c>
      <c r="AS6" s="21">
        <f t="shared" si="5"/>
        <v>52.51</v>
      </c>
      <c r="AT6" s="20" t="str">
        <f>IF(AT7="","",IF(AT7="-","【-】","【"&amp;SUBSTITUTE(TEXT(AT7,"#,##0.00"),"-","△")&amp;"】"))</f>
        <v>【3.09】</v>
      </c>
      <c r="AU6" s="21" t="str">
        <f>IF(AU7="",NA(),AU7)</f>
        <v>-</v>
      </c>
      <c r="AV6" s="21" t="str">
        <f t="shared" ref="AV6:BD6" si="6">IF(AV7="",NA(),AV7)</f>
        <v>-</v>
      </c>
      <c r="AW6" s="21" t="str">
        <f t="shared" si="6"/>
        <v>-</v>
      </c>
      <c r="AX6" s="21">
        <f t="shared" si="6"/>
        <v>27.26</v>
      </c>
      <c r="AY6" s="21">
        <f t="shared" si="6"/>
        <v>26.11</v>
      </c>
      <c r="AZ6" s="21" t="str">
        <f t="shared" si="6"/>
        <v>-</v>
      </c>
      <c r="BA6" s="21" t="str">
        <f t="shared" si="6"/>
        <v>-</v>
      </c>
      <c r="BB6" s="21" t="str">
        <f t="shared" si="6"/>
        <v>-</v>
      </c>
      <c r="BC6" s="21">
        <f t="shared" si="6"/>
        <v>52.04</v>
      </c>
      <c r="BD6" s="21">
        <f t="shared" si="6"/>
        <v>72.17</v>
      </c>
      <c r="BE6" s="20" t="str">
        <f>IF(BE7="","",IF(BE7="-","【-】","【"&amp;SUBSTITUTE(TEXT(BE7,"#,##0.00"),"-","△")&amp;"】"))</f>
        <v>【71.39】</v>
      </c>
      <c r="BF6" s="21" t="str">
        <f>IF(BF7="",NA(),BF7)</f>
        <v>-</v>
      </c>
      <c r="BG6" s="21" t="str">
        <f t="shared" ref="BG6:BO6" si="7">IF(BG7="",NA(),BG7)</f>
        <v>-</v>
      </c>
      <c r="BH6" s="21" t="str">
        <f t="shared" si="7"/>
        <v>-</v>
      </c>
      <c r="BI6" s="21">
        <f t="shared" si="7"/>
        <v>3793.63</v>
      </c>
      <c r="BJ6" s="21">
        <f t="shared" si="7"/>
        <v>1509.33</v>
      </c>
      <c r="BK6" s="21" t="str">
        <f t="shared" si="7"/>
        <v>-</v>
      </c>
      <c r="BL6" s="21" t="str">
        <f t="shared" si="7"/>
        <v>-</v>
      </c>
      <c r="BM6" s="21" t="str">
        <f t="shared" si="7"/>
        <v>-</v>
      </c>
      <c r="BN6" s="21">
        <f t="shared" si="7"/>
        <v>1575.64</v>
      </c>
      <c r="BO6" s="21">
        <f t="shared" si="7"/>
        <v>914.32</v>
      </c>
      <c r="BP6" s="20" t="str">
        <f>IF(BP7="","",IF(BP7="-","【-】","【"&amp;SUBSTITUTE(TEXT(BP7,"#,##0.00"),"-","△")&amp;"】"))</f>
        <v>【669.11】</v>
      </c>
      <c r="BQ6" s="21" t="str">
        <f>IF(BQ7="",NA(),BQ7)</f>
        <v>-</v>
      </c>
      <c r="BR6" s="21" t="str">
        <f t="shared" ref="BR6:BZ6" si="8">IF(BR7="",NA(),BR7)</f>
        <v>-</v>
      </c>
      <c r="BS6" s="21" t="str">
        <f t="shared" si="8"/>
        <v>-</v>
      </c>
      <c r="BT6" s="21">
        <f t="shared" si="8"/>
        <v>99.68</v>
      </c>
      <c r="BU6" s="21">
        <f t="shared" si="8"/>
        <v>98.87</v>
      </c>
      <c r="BV6" s="21" t="str">
        <f t="shared" si="8"/>
        <v>-</v>
      </c>
      <c r="BW6" s="21" t="str">
        <f t="shared" si="8"/>
        <v>-</v>
      </c>
      <c r="BX6" s="21" t="str">
        <f t="shared" si="8"/>
        <v>-</v>
      </c>
      <c r="BY6" s="21">
        <f t="shared" si="8"/>
        <v>73.209999999999994</v>
      </c>
      <c r="BZ6" s="21">
        <f t="shared" si="8"/>
        <v>75.599999999999994</v>
      </c>
      <c r="CA6" s="20" t="str">
        <f>IF(CA7="","",IF(CA7="-","【-】","【"&amp;SUBSTITUTE(TEXT(CA7,"#,##0.00"),"-","△")&amp;"】"))</f>
        <v>【99.73】</v>
      </c>
      <c r="CB6" s="21" t="str">
        <f>IF(CB7="",NA(),CB7)</f>
        <v>-</v>
      </c>
      <c r="CC6" s="21" t="str">
        <f t="shared" ref="CC6:CK6" si="9">IF(CC7="",NA(),CC7)</f>
        <v>-</v>
      </c>
      <c r="CD6" s="21" t="str">
        <f t="shared" si="9"/>
        <v>-</v>
      </c>
      <c r="CE6" s="21">
        <f t="shared" si="9"/>
        <v>234.29</v>
      </c>
      <c r="CF6" s="21">
        <f t="shared" si="9"/>
        <v>237.35</v>
      </c>
      <c r="CG6" s="21" t="str">
        <f t="shared" si="9"/>
        <v>-</v>
      </c>
      <c r="CH6" s="21" t="str">
        <f t="shared" si="9"/>
        <v>-</v>
      </c>
      <c r="CI6" s="21" t="str">
        <f t="shared" si="9"/>
        <v>-</v>
      </c>
      <c r="CJ6" s="21">
        <f t="shared" si="9"/>
        <v>229.52</v>
      </c>
      <c r="CK6" s="21">
        <f t="shared" si="9"/>
        <v>211.98</v>
      </c>
      <c r="CL6" s="20" t="str">
        <f>IF(CL7="","",IF(CL7="-","【-】","【"&amp;SUBSTITUTE(TEXT(CL7,"#,##0.00"),"-","△")&amp;"】"))</f>
        <v>【134.98】</v>
      </c>
      <c r="CM6" s="21" t="str">
        <f>IF(CM7="",NA(),CM7)</f>
        <v>-</v>
      </c>
      <c r="CN6" s="21" t="str">
        <f t="shared" ref="CN6:CV6" si="10">IF(CN7="",NA(),CN7)</f>
        <v>-</v>
      </c>
      <c r="CO6" s="21" t="str">
        <f t="shared" si="10"/>
        <v>-</v>
      </c>
      <c r="CP6" s="21">
        <f t="shared" si="10"/>
        <v>47</v>
      </c>
      <c r="CQ6" s="21">
        <f t="shared" si="10"/>
        <v>49.71</v>
      </c>
      <c r="CR6" s="21" t="str">
        <f t="shared" si="10"/>
        <v>-</v>
      </c>
      <c r="CS6" s="21" t="str">
        <f t="shared" si="10"/>
        <v>-</v>
      </c>
      <c r="CT6" s="21" t="str">
        <f t="shared" si="10"/>
        <v>-</v>
      </c>
      <c r="CU6" s="21">
        <f t="shared" si="10"/>
        <v>44.83</v>
      </c>
      <c r="CV6" s="21">
        <f t="shared" si="10"/>
        <v>48</v>
      </c>
      <c r="CW6" s="20" t="str">
        <f>IF(CW7="","",IF(CW7="-","【-】","【"&amp;SUBSTITUTE(TEXT(CW7,"#,##0.00"),"-","△")&amp;"】"))</f>
        <v>【59.99】</v>
      </c>
      <c r="CX6" s="21" t="str">
        <f>IF(CX7="",NA(),CX7)</f>
        <v>-</v>
      </c>
      <c r="CY6" s="21" t="str">
        <f t="shared" ref="CY6:DG6" si="11">IF(CY7="",NA(),CY7)</f>
        <v>-</v>
      </c>
      <c r="CZ6" s="21" t="str">
        <f t="shared" si="11"/>
        <v>-</v>
      </c>
      <c r="DA6" s="21">
        <f t="shared" si="11"/>
        <v>64.069999999999993</v>
      </c>
      <c r="DB6" s="21">
        <f t="shared" si="11"/>
        <v>65.33</v>
      </c>
      <c r="DC6" s="21" t="str">
        <f t="shared" si="11"/>
        <v>-</v>
      </c>
      <c r="DD6" s="21" t="str">
        <f t="shared" si="11"/>
        <v>-</v>
      </c>
      <c r="DE6" s="21" t="str">
        <f t="shared" si="11"/>
        <v>-</v>
      </c>
      <c r="DF6" s="21">
        <f t="shared" si="11"/>
        <v>60.57</v>
      </c>
      <c r="DG6" s="21">
        <f t="shared" si="11"/>
        <v>56.11</v>
      </c>
      <c r="DH6" s="20" t="str">
        <f>IF(DH7="","",IF(DH7="-","【-】","【"&amp;SUBSTITUTE(TEXT(DH7,"#,##0.00"),"-","△")&amp;"】"))</f>
        <v>【95.72】</v>
      </c>
      <c r="DI6" s="21" t="str">
        <f>IF(DI7="",NA(),DI7)</f>
        <v>-</v>
      </c>
      <c r="DJ6" s="21" t="str">
        <f t="shared" ref="DJ6:DR6" si="12">IF(DJ7="",NA(),DJ7)</f>
        <v>-</v>
      </c>
      <c r="DK6" s="21" t="str">
        <f t="shared" si="12"/>
        <v>-</v>
      </c>
      <c r="DL6" s="21">
        <f t="shared" si="12"/>
        <v>19.07</v>
      </c>
      <c r="DM6" s="21">
        <f t="shared" si="12"/>
        <v>21</v>
      </c>
      <c r="DN6" s="21" t="str">
        <f t="shared" si="12"/>
        <v>-</v>
      </c>
      <c r="DO6" s="21" t="str">
        <f t="shared" si="12"/>
        <v>-</v>
      </c>
      <c r="DP6" s="21" t="str">
        <f t="shared" si="12"/>
        <v>-</v>
      </c>
      <c r="DQ6" s="21">
        <f t="shared" si="12"/>
        <v>7.48</v>
      </c>
      <c r="DR6" s="21">
        <f t="shared" si="12"/>
        <v>9.7200000000000006</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0.06</v>
      </c>
      <c r="EN6" s="20">
        <f t="shared" si="14"/>
        <v>0</v>
      </c>
      <c r="EO6" s="20" t="str">
        <f>IF(EO7="","",IF(EO7="-","【-】","【"&amp;SUBSTITUTE(TEXT(EO7,"#,##0.00"),"-","△")&amp;"】"))</f>
        <v>【0.24】</v>
      </c>
    </row>
    <row r="7" spans="1:148" s="22" customFormat="1" x14ac:dyDescent="0.15">
      <c r="A7" s="14"/>
      <c r="B7" s="23">
        <v>2021</v>
      </c>
      <c r="C7" s="23">
        <v>322041</v>
      </c>
      <c r="D7" s="23">
        <v>46</v>
      </c>
      <c r="E7" s="23">
        <v>17</v>
      </c>
      <c r="F7" s="23">
        <v>1</v>
      </c>
      <c r="G7" s="23">
        <v>0</v>
      </c>
      <c r="H7" s="23" t="s">
        <v>96</v>
      </c>
      <c r="I7" s="23" t="s">
        <v>97</v>
      </c>
      <c r="J7" s="23" t="s">
        <v>98</v>
      </c>
      <c r="K7" s="23" t="s">
        <v>99</v>
      </c>
      <c r="L7" s="23" t="s">
        <v>100</v>
      </c>
      <c r="M7" s="23" t="s">
        <v>101</v>
      </c>
      <c r="N7" s="24" t="s">
        <v>102</v>
      </c>
      <c r="O7" s="24">
        <v>49.13</v>
      </c>
      <c r="P7" s="24">
        <v>8.6</v>
      </c>
      <c r="Q7" s="24">
        <v>100</v>
      </c>
      <c r="R7" s="24">
        <v>4510</v>
      </c>
      <c r="S7" s="24">
        <v>44976</v>
      </c>
      <c r="T7" s="24">
        <v>733.19</v>
      </c>
      <c r="U7" s="24">
        <v>61.34</v>
      </c>
      <c r="V7" s="24">
        <v>3836</v>
      </c>
      <c r="W7" s="24">
        <v>1.42</v>
      </c>
      <c r="X7" s="24">
        <v>2701.41</v>
      </c>
      <c r="Y7" s="24" t="s">
        <v>102</v>
      </c>
      <c r="Z7" s="24" t="s">
        <v>102</v>
      </c>
      <c r="AA7" s="24" t="s">
        <v>102</v>
      </c>
      <c r="AB7" s="24">
        <v>102.31</v>
      </c>
      <c r="AC7" s="24">
        <v>105.05</v>
      </c>
      <c r="AD7" s="24" t="s">
        <v>102</v>
      </c>
      <c r="AE7" s="24" t="s">
        <v>102</v>
      </c>
      <c r="AF7" s="24" t="s">
        <v>102</v>
      </c>
      <c r="AG7" s="24">
        <v>103.94</v>
      </c>
      <c r="AH7" s="24">
        <v>106.52</v>
      </c>
      <c r="AI7" s="24">
        <v>107.02</v>
      </c>
      <c r="AJ7" s="24" t="s">
        <v>102</v>
      </c>
      <c r="AK7" s="24" t="s">
        <v>102</v>
      </c>
      <c r="AL7" s="24" t="s">
        <v>102</v>
      </c>
      <c r="AM7" s="24">
        <v>0</v>
      </c>
      <c r="AN7" s="24">
        <v>0</v>
      </c>
      <c r="AO7" s="24" t="s">
        <v>102</v>
      </c>
      <c r="AP7" s="24" t="s">
        <v>102</v>
      </c>
      <c r="AQ7" s="24" t="s">
        <v>102</v>
      </c>
      <c r="AR7" s="24">
        <v>43.16</v>
      </c>
      <c r="AS7" s="24">
        <v>52.51</v>
      </c>
      <c r="AT7" s="24">
        <v>3.09</v>
      </c>
      <c r="AU7" s="24" t="s">
        <v>102</v>
      </c>
      <c r="AV7" s="24" t="s">
        <v>102</v>
      </c>
      <c r="AW7" s="24" t="s">
        <v>102</v>
      </c>
      <c r="AX7" s="24">
        <v>27.26</v>
      </c>
      <c r="AY7" s="24">
        <v>26.11</v>
      </c>
      <c r="AZ7" s="24" t="s">
        <v>102</v>
      </c>
      <c r="BA7" s="24" t="s">
        <v>102</v>
      </c>
      <c r="BB7" s="24" t="s">
        <v>102</v>
      </c>
      <c r="BC7" s="24">
        <v>52.04</v>
      </c>
      <c r="BD7" s="24">
        <v>72.17</v>
      </c>
      <c r="BE7" s="24">
        <v>71.39</v>
      </c>
      <c r="BF7" s="24" t="s">
        <v>102</v>
      </c>
      <c r="BG7" s="24" t="s">
        <v>102</v>
      </c>
      <c r="BH7" s="24" t="s">
        <v>102</v>
      </c>
      <c r="BI7" s="24">
        <v>3793.63</v>
      </c>
      <c r="BJ7" s="24">
        <v>1509.33</v>
      </c>
      <c r="BK7" s="24" t="s">
        <v>102</v>
      </c>
      <c r="BL7" s="24" t="s">
        <v>102</v>
      </c>
      <c r="BM7" s="24" t="s">
        <v>102</v>
      </c>
      <c r="BN7" s="24">
        <v>1575.64</v>
      </c>
      <c r="BO7" s="24">
        <v>914.32</v>
      </c>
      <c r="BP7" s="24">
        <v>669.11</v>
      </c>
      <c r="BQ7" s="24" t="s">
        <v>102</v>
      </c>
      <c r="BR7" s="24" t="s">
        <v>102</v>
      </c>
      <c r="BS7" s="24" t="s">
        <v>102</v>
      </c>
      <c r="BT7" s="24">
        <v>99.68</v>
      </c>
      <c r="BU7" s="24">
        <v>98.87</v>
      </c>
      <c r="BV7" s="24" t="s">
        <v>102</v>
      </c>
      <c r="BW7" s="24" t="s">
        <v>102</v>
      </c>
      <c r="BX7" s="24" t="s">
        <v>102</v>
      </c>
      <c r="BY7" s="24">
        <v>73.209999999999994</v>
      </c>
      <c r="BZ7" s="24">
        <v>75.599999999999994</v>
      </c>
      <c r="CA7" s="24">
        <v>99.73</v>
      </c>
      <c r="CB7" s="24" t="s">
        <v>102</v>
      </c>
      <c r="CC7" s="24" t="s">
        <v>102</v>
      </c>
      <c r="CD7" s="24" t="s">
        <v>102</v>
      </c>
      <c r="CE7" s="24">
        <v>234.29</v>
      </c>
      <c r="CF7" s="24">
        <v>237.35</v>
      </c>
      <c r="CG7" s="24" t="s">
        <v>102</v>
      </c>
      <c r="CH7" s="24" t="s">
        <v>102</v>
      </c>
      <c r="CI7" s="24" t="s">
        <v>102</v>
      </c>
      <c r="CJ7" s="24">
        <v>229.52</v>
      </c>
      <c r="CK7" s="24">
        <v>211.98</v>
      </c>
      <c r="CL7" s="24">
        <v>134.97999999999999</v>
      </c>
      <c r="CM7" s="24" t="s">
        <v>102</v>
      </c>
      <c r="CN7" s="24" t="s">
        <v>102</v>
      </c>
      <c r="CO7" s="24" t="s">
        <v>102</v>
      </c>
      <c r="CP7" s="24">
        <v>47</v>
      </c>
      <c r="CQ7" s="24">
        <v>49.71</v>
      </c>
      <c r="CR7" s="24" t="s">
        <v>102</v>
      </c>
      <c r="CS7" s="24" t="s">
        <v>102</v>
      </c>
      <c r="CT7" s="24" t="s">
        <v>102</v>
      </c>
      <c r="CU7" s="24">
        <v>44.83</v>
      </c>
      <c r="CV7" s="24">
        <v>48</v>
      </c>
      <c r="CW7" s="24">
        <v>59.99</v>
      </c>
      <c r="CX7" s="24" t="s">
        <v>102</v>
      </c>
      <c r="CY7" s="24" t="s">
        <v>102</v>
      </c>
      <c r="CZ7" s="24" t="s">
        <v>102</v>
      </c>
      <c r="DA7" s="24">
        <v>64.069999999999993</v>
      </c>
      <c r="DB7" s="24">
        <v>65.33</v>
      </c>
      <c r="DC7" s="24" t="s">
        <v>102</v>
      </c>
      <c r="DD7" s="24" t="s">
        <v>102</v>
      </c>
      <c r="DE7" s="24" t="s">
        <v>102</v>
      </c>
      <c r="DF7" s="24">
        <v>60.57</v>
      </c>
      <c r="DG7" s="24">
        <v>56.11</v>
      </c>
      <c r="DH7" s="24">
        <v>95.72</v>
      </c>
      <c r="DI7" s="24" t="s">
        <v>102</v>
      </c>
      <c r="DJ7" s="24" t="s">
        <v>102</v>
      </c>
      <c r="DK7" s="24" t="s">
        <v>102</v>
      </c>
      <c r="DL7" s="24">
        <v>19.07</v>
      </c>
      <c r="DM7" s="24">
        <v>21</v>
      </c>
      <c r="DN7" s="24" t="s">
        <v>102</v>
      </c>
      <c r="DO7" s="24" t="s">
        <v>102</v>
      </c>
      <c r="DP7" s="24" t="s">
        <v>102</v>
      </c>
      <c r="DQ7" s="24">
        <v>7.48</v>
      </c>
      <c r="DR7" s="24">
        <v>9.7200000000000006</v>
      </c>
      <c r="DS7" s="24">
        <v>38.17</v>
      </c>
      <c r="DT7" s="24" t="s">
        <v>102</v>
      </c>
      <c r="DU7" s="24" t="s">
        <v>102</v>
      </c>
      <c r="DV7" s="24" t="s">
        <v>102</v>
      </c>
      <c r="DW7" s="24">
        <v>0</v>
      </c>
      <c r="DX7" s="24">
        <v>0</v>
      </c>
      <c r="DY7" s="24" t="s">
        <v>102</v>
      </c>
      <c r="DZ7" s="24" t="s">
        <v>102</v>
      </c>
      <c r="EA7" s="24" t="s">
        <v>102</v>
      </c>
      <c r="EB7" s="24">
        <v>0</v>
      </c>
      <c r="EC7" s="24">
        <v>0</v>
      </c>
      <c r="ED7" s="24">
        <v>6.54</v>
      </c>
      <c r="EE7" s="24" t="s">
        <v>102</v>
      </c>
      <c r="EF7" s="24" t="s">
        <v>102</v>
      </c>
      <c r="EG7" s="24" t="s">
        <v>102</v>
      </c>
      <c r="EH7" s="24">
        <v>0</v>
      </c>
      <c r="EI7" s="24">
        <v>0</v>
      </c>
      <c r="EJ7" s="24" t="s">
        <v>102</v>
      </c>
      <c r="EK7" s="24" t="s">
        <v>102</v>
      </c>
      <c r="EL7" s="24" t="s">
        <v>102</v>
      </c>
      <c r="EM7" s="24">
        <v>0.06</v>
      </c>
      <c r="EN7" s="24">
        <v>0</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MSDPC-199</cp:lastModifiedBy>
  <cp:lastPrinted>2023-02-16T07:39:52Z</cp:lastPrinted>
  <dcterms:created xsi:type="dcterms:W3CDTF">2023-01-12T23:33:41Z</dcterms:created>
  <dcterms:modified xsi:type="dcterms:W3CDTF">2023-02-16T07:53:42Z</dcterms:modified>
  <cp:category/>
</cp:coreProperties>
</file>